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57" documentId="120_S{2AC9BD13-BADA-5192-A53E-5A8FF88502F6}" xr6:coauthVersionLast="47" xr6:coauthVersionMax="47" xr10:uidLastSave="{55862AB2-9E82-469E-A883-32091EB936E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<sst xmlns="http://schemas.openxmlformats.org/spreadsheetml/2006/main" count="180296" uniqueCount="39131">
  <si>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</si>
  <si>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</si>
  <si>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</si>
  <si>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</si>
  <si>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</si>
  <si>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</si>
  <si>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</si>
  <si>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</si>
  <si>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</si>
  <si>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</si>
  <si>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</si>
  <si>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</si>
  <si>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</si>
  <si>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</si>
  <si>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</si>
  <si>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</si>
  <si>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</si>
  <si>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</si>
  <si>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</si>
  <si>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</si>
  <si>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</si>
  <si>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</si>
  <si>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</si>
  <si>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</si>
  <si>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</si>
  <si>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</si>
  <si>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</si>
  <si>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</si>
  <si>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</si>
  <si>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</si>
  <si>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</si>
  <si>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</si>
  <si>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</si>
  <si>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</si>
  <si>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</si>
  <si>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</si>
  <si>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</si>
  <si>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</si>
  <si>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</si>
  <si>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</si>
  <si>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</si>
  <si>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</si>
  <si>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</si>
  <si>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</si>
  <si>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</si>
  <si>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</si>
  <si>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</si>
  <si>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</si>
  <si>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</si>
  <si>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</si>
  <si>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</si>
  <si>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</si>
  <si>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</si>
  <si>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</si>
  <si>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</si>
  <si>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</si>
  <si>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</si>
  <si>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</si>
  <si>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</si>
  <si>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</si>
  <si>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</si>
  <si>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</si>
  <si>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</si>
  <si>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</si>
  <si>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</si>
  <si>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</si>
  <si>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</si>
  <si>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</si>
  <si>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</si>
  <si>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</si>
  <si>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</si>
  <si>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</si>
  <si>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</si>
  <si>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</si>
  <si>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</si>
  <si>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</si>
  <si>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</si>
  <si>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</si>
  <si>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</si>
  <si>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</si>
  <si>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</si>
  <si>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</si>
  <si>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</si>
  <si>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</si>
  <si>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</si>
  <si>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</si>
  <si>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</si>
  <si>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</si>
  <si>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</si>
  <si>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</si>
  <si>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</si>
  <si>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</si>
  <si>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</si>
  <si>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</si>
  <si>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</si>
  <si>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</si>
  <si>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</si>
  <si>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</si>
  <si>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</si>
  <si>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</si>
  <si>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</si>
  <si>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</si>
  <si>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</si>
  <si>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</si>
  <si>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</si>
  <si>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</si>
  <si>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</si>
  <si>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</si>
  <si>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</si>
  <si>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</si>
  <si>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</si>
  <si>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</si>
  <si>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</si>
  <si>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</si>
  <si>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</si>
  <si>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</si>
  <si>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</si>
  <si>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</si>
  <si>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</si>
  <si>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</si>
  <si>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</si>
  <si>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</si>
  <si>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</si>
  <si>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</si>
  <si>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</si>
  <si>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</si>
  <si>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</si>
  <si>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</si>
  <si>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</si>
  <si>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</si>
  <si>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</si>
  <si>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</si>
  <si>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</si>
  <si>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</si>
  <si>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</si>
  <si>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</si>
  <si>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</si>
  <si>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</si>
  <si>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</si>
  <si>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</si>
  <si>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</si>
  <si>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</si>
  <si>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</si>
  <si>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</si>
  <si>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</si>
  <si>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</si>
  <si>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</si>
  <si>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</si>
  <si>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</si>
  <si>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</si>
  <si>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</si>
  <si>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</si>
  <si>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</si>
  <si>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</si>
  <si>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</si>
  <si>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</si>
  <si>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</si>
  <si>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</si>
  <si>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</si>
  <si>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</si>
  <si>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</si>
  <si>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</si>
  <si>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</si>
  <si>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</si>
  <si>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</si>
  <si>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</si>
  <si>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</si>
  <si>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</si>
  <si>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</si>
  <si>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</si>
  <si>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</si>
  <si>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</si>
  <si>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</si>
  <si>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</si>
  <si>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</si>
  <si>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</si>
  <si>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</si>
  <si>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</si>
  <si>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</si>
  <si>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</si>
  <si>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</si>
  <si>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</si>
  <si>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</si>
  <si>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</si>
  <si>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</si>
  <si>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</si>
  <si>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</si>
  <si>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</si>
  <si>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</si>
  <si>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</si>
  <si>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</si>
  <si>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</si>
  <si>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</si>
  <si>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</si>
  <si>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</si>
  <si>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</si>
  <si>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</si>
  <si>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</si>
  <si>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</si>
  <si>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</si>
  <si>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</si>
  <si>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</si>
  <si>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</si>
  <si>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</si>
  <si>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</si>
  <si>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</si>
  <si>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</si>
  <si>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</si>
  <si>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</si>
  <si>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</si>
  <si>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</si>
  <si>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</si>
  <si>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</si>
  <si>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</si>
  <si>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</si>
  <si>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</si>
  <si>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</si>
  <si>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</si>
  <si>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</si>
  <si>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</si>
  <si>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</si>
  <si>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</si>
  <si>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</si>
  <si>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</si>
  <si>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</si>
  <si>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</si>
  <si>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</si>
  <si>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</si>
  <si>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</si>
  <si>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</si>
  <si>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</si>
  <si>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</si>
  <si>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</si>
  <si>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</si>
  <si>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</si>
  <si>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</si>
  <si>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</si>
  <si>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</si>
  <si>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</si>
  <si>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</si>
  <si>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</si>
  <si>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</si>
  <si>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</si>
  <si>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</si>
  <si>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</si>
  <si>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</si>
  <si>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</si>
  <si>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</si>
  <si>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</si>
  <si>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</si>
  <si>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</si>
  <si>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</si>
  <si>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</si>
  <si>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</si>
  <si>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</si>
  <si>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</si>
  <si>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</si>
  <si>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</si>
  <si>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</si>
  <si>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</si>
  <si>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</si>
  <si>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</si>
  <si>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</si>
  <si>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</si>
  <si>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</si>
  <si>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</si>
  <si>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</si>
  <si>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</si>
  <si>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</si>
  <si>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</si>
  <si>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</si>
  <si>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</si>
  <si>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</si>
  <si>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</si>
  <si>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</si>
  <si>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</si>
  <si>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</si>
  <si>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</si>
  <si>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</si>
  <si>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</si>
  <si>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</si>
  <si>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</si>
  <si>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</si>
  <si>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</si>
  <si>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</si>
  <si>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</si>
  <si>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</si>
  <si>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</si>
  <si>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</si>
  <si>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</si>
  <si>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</si>
  <si>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</si>
  <si>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</si>
  <si>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</si>
  <si>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</si>
  <si>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</si>
  <si>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</si>
  <si>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</si>
  <si>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</si>
  <si>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</si>
  <si>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</si>
  <si>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</si>
  <si>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</si>
  <si>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</si>
  <si>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</si>
  <si>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</si>
  <si>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</si>
  <si>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</si>
  <si>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</si>
  <si>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</si>
  <si>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</si>
  <si>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</si>
  <si>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</si>
  <si>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</si>
  <si>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</si>
  <si>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</si>
  <si>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</si>
  <si>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</si>
  <si>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</si>
  <si>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</si>
  <si>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</si>
  <si>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</si>
  <si>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</si>
  <si>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</si>
  <si>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</si>
  <si>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</si>
  <si>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</si>
  <si>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</si>
  <si>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</si>
  <si>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</si>
  <si>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</si>
  <si>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</si>
  <si>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</si>
  <si>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</si>
  <si>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</si>
  <si>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</si>
  <si>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</si>
  <si>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</si>
  <si>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</si>
  <si>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</si>
  <si>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</si>
  <si>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</si>
  <si>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</si>
  <si>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</si>
  <si>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</si>
  <si>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</si>
  <si>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</si>
  <si>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</si>
  <si>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</si>
  <si>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</si>
  <si>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</si>
  <si>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</si>
  <si>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</si>
  <si>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</si>
  <si>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</si>
  <si>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</si>
  <si>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</si>
  <si>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</si>
  <si>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</si>
  <si>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</si>
  <si>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</si>
  <si>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</si>
  <si>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</si>
  <si>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</si>
  <si>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</si>
  <si>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</si>
  <si>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</si>
  <si>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</si>
  <si>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</si>
  <si>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</si>
  <si>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</si>
  <si>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</si>
  <si>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</si>
  <si>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</si>
  <si>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</si>
  <si>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</si>
  <si>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</si>
  <si>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</si>
  <si>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</si>
  <si>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</si>
  <si>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</si>
  <si>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</si>
  <si>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</si>
  <si>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</si>
  <si>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</si>
  <si>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</si>
  <si>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</si>
  <si>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</si>
  <si>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</si>
  <si>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</si>
  <si>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</si>
  <si>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</si>
  <si>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</si>
  <si>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</si>
  <si>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</si>
  <si>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</si>
  <si>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</si>
  <si>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</si>
  <si>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</si>
  <si>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</si>
  <si>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</si>
  <si>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</si>
  <si>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</si>
  <si>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</si>
  <si>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</si>
  <si>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</si>
  <si>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</si>
  <si>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</si>
  <si>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</si>
  <si>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</si>
  <si>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</si>
  <si>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</si>
  <si>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</si>
  <si>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</si>
  <si>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</si>
  <si>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</si>
  <si>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</si>
  <si>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</si>
  <si>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</si>
  <si>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</si>
  <si>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</si>
  <si>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</si>
  <si>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</si>
  <si>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</si>
  <si>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</si>
  <si>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</si>
  <si>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</si>
  <si>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</si>
  <si>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</si>
  <si>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</si>
  <si>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</si>
  <si>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</si>
  <si>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</si>
  <si>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</si>
  <si>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</si>
  <si>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</si>
  <si>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</si>
  <si>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</si>
  <si>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</si>
  <si>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</si>
  <si>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</si>
  <si>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</si>
  <si>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</si>
  <si>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</si>
  <si>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</si>
  <si>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</si>
  <si>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</si>
  <si>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</si>
  <si>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</si>
  <si>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</si>
  <si>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</si>
  <si>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</si>
  <si>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</si>
  <si>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</si>
  <si>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</si>
  <si>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</si>
  <si>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</si>
  <si>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</si>
  <si>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</si>
  <si>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</si>
  <si>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</si>
  <si>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</si>
  <si>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</si>
  <si>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</si>
  <si>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</si>
  <si>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</si>
  <si>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</si>
  <si>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</si>
  <si>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</si>
  <si>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</si>
  <si>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</si>
  <si>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</si>
  <si>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</si>
  <si>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</si>
  <si>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</si>
  <si>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</si>
  <si>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</si>
  <si>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</si>
  <si>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</si>
  <si>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</si>
  <si>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</si>
  <si>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</si>
  <si>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</si>
  <si>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</si>
  <si>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</si>
  <si>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</si>
  <si>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</si>
  <si>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</si>
  <si>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</si>
  <si>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</si>
  <si>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</si>
  <si>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</si>
  <si>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</si>
  <si>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</si>
  <si>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</si>
  <si>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</si>
  <si>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</si>
  <si>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</si>
  <si>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</si>
  <si>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</si>
  <si>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</si>
  <si>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</si>
  <si>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</si>
  <si>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</si>
  <si>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</si>
  <si>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</si>
  <si>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</si>
  <si>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</si>
  <si>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</si>
  <si>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</si>
  <si>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</si>
  <si>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</si>
  <si>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</si>
  <si>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</si>
  <si>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</si>
  <si>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</si>
  <si>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</si>
  <si>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</si>
  <si>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</si>
  <si>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</si>
  <si>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</si>
  <si>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</si>
  <si>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</si>
  <si>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</si>
  <si>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</si>
  <si>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</si>
  <si>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</si>
  <si>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</si>
  <si>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</si>
  <si>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</si>
  <si>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</si>
  <si>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</si>
  <si>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</si>
  <si>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</si>
  <si>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</si>
  <si>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</si>
  <si>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</si>
  <si>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</si>
  <si>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</si>
  <si>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</si>
  <si>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</si>
  <si>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</si>
  <si>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</si>
  <si>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</si>
  <si>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</si>
  <si>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</si>
  <si>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</si>
  <si>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</si>
  <si>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</si>
  <si>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</si>
  <si>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</si>
  <si>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</si>
  <si>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</si>
  <si>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</si>
  <si>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</si>
  <si>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</si>
  <si>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</si>
  <si>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</si>
  <si>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</si>
  <si>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</si>
  <si>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</si>
  <si>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</si>
  <si>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</si>
  <si>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</si>
  <si>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</si>
  <si>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</si>
  <si>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</si>
  <si>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</si>
  <si>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</si>
  <si>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</si>
  <si>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</si>
  <si>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</si>
  <si>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</si>
  <si>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</si>
  <si>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</si>
  <si>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</si>
  <si>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</si>
  <si>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</si>
  <si>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</si>
  <si>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</si>
  <si>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</si>
  <si>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</si>
  <si>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</si>
  <si>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</si>
  <si>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</si>
  <si>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</si>
  <si>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</si>
  <si>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</si>
  <si>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</si>
  <si>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</si>
  <si>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</si>
  <si>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</si>
  <si>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</si>
  <si>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</si>
  <si>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</si>
  <si>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</si>
  <si>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</si>
  <si>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</si>
  <si>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</si>
  <si>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</si>
  <si>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</si>
  <si>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</si>
  <si>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</si>
  <si>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</si>
  <si>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</si>
  <si>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</si>
  <si>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</si>
  <si>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</si>
  <si>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</si>
  <si>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</si>
  <si>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</si>
  <si>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</si>
  <si>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</si>
  <si>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</si>
  <si>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</si>
  <si>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</si>
  <si>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</si>
  <si>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</si>
  <si>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</si>
  <si>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</si>
  <si>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</si>
  <si>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</si>
  <si>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</si>
  <si>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</si>
  <si>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</si>
  <si>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</si>
  <si>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</si>
  <si>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</si>
  <si>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</si>
  <si>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</si>
  <si>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</si>
  <si>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</si>
  <si>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</si>
  <si>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</si>
  <si>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</si>
  <si>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</si>
  <si>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</si>
  <si>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</si>
  <si>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</si>
  <si>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</si>
  <si>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</si>
  <si>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</si>
  <si>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</si>
  <si>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</si>
  <si>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</si>
  <si>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</si>
  <si>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</si>
  <si>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</si>
  <si>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</si>
  <si>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</si>
  <si>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</si>
  <si>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</si>
  <si>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</si>
  <si>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</si>
  <si>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</si>
  <si>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</si>
  <si>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</si>
  <si>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</si>
  <si>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</si>
  <si>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</si>
  <si>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</si>
  <si>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</si>
  <si>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</si>
  <si>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</si>
  <si>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</si>
  <si>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</si>
  <si>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</si>
  <si>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</si>
  <si>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</si>
  <si>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</si>
  <si>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</si>
  <si>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</si>
  <si>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</si>
  <si>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</si>
  <si>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</si>
  <si>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</si>
  <si>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</si>
  <si>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</si>
  <si>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</si>
  <si>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</si>
  <si>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</si>
  <si>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</si>
  <si>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</si>
  <si>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</si>
  <si>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</si>
  <si>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</si>
  <si>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</si>
  <si>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</si>
  <si>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</si>
  <si>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</si>
  <si>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</si>
  <si>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</si>
  <si>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</si>
  <si>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</si>
  <si>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</si>
  <si>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</si>
  <si>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</si>
  <si>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</si>
  <si>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</si>
  <si>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</si>
  <si>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</si>
  <si>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</si>
  <si>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</si>
  <si>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</si>
  <si>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</si>
  <si>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</si>
  <si>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</si>
  <si>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</si>
  <si>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</si>
  <si>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</si>
  <si>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</si>
  <si>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</si>
  <si>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</si>
  <si>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</si>
  <si>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</si>
  <si>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</si>
  <si>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</si>
  <si>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</si>
  <si>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</si>
  <si>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</si>
  <si>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</si>
  <si>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</si>
  <si>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</si>
  <si>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</si>
  <si>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</si>
  <si>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</si>
  <si>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</si>
  <si>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</si>
  <si>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</si>
  <si>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</si>
  <si>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</si>
  <si>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</si>
  <si>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</si>
  <si>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</si>
  <si>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</si>
  <si>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</si>
  <si>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</si>
  <si>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</si>
  <si>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</si>
  <si>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</si>
  <si>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</si>
  <si>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</si>
  <si>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</si>
  <si>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</si>
  <si>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</si>
  <si>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</si>
  <si>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</si>
  <si>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</si>
  <si>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</si>
  <si>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</si>
  <si>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</si>
  <si>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</si>
  <si>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</si>
  <si>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</si>
  <si>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</si>
  <si>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</si>
  <si>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</si>
  <si>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</si>
  <si>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</si>
  <si>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</si>
  <si>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</si>
  <si>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</si>
  <si>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</si>
  <si>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</si>
  <si>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</si>
  <si>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</si>
  <si>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</si>
  <si>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</si>
  <si>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</si>
  <si>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</si>
  <si>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</si>
  <si>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</si>
  <si>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</si>
  <si>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</si>
  <si>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</si>
  <si>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</si>
  <si>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</si>
  <si>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</si>
  <si>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</si>
  <si>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</si>
  <si>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</si>
  <si>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</si>
  <si>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</si>
  <si>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</si>
  <si>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</si>
  <si>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</si>
  <si>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</si>
  <si>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</si>
  <si>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</si>
  <si>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</si>
  <si>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</si>
  <si>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</si>
  <si>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</si>
  <si>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</si>
  <si>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</si>
  <si>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</si>
  <si>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</si>
  <si>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</si>
  <si>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</si>
  <si>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</si>
  <si>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</si>
  <si>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</si>
  <si>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</si>
  <si>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</si>
  <si>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</si>
  <si>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</si>
  <si>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</si>
  <si>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</si>
  <si>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</si>
  <si>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</si>
  <si>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</si>
  <si>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</si>
  <si>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</si>
  <si>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</si>
  <si>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</si>
  <si>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</si>
  <si>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</si>
  <si>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</si>
  <si>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</si>
  <si>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</si>
  <si>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</si>
  <si>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</si>
  <si>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</si>
  <si>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</si>
  <si>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</si>
  <si>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</si>
  <si>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</si>
  <si>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</si>
  <si>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</si>
  <si>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</si>
  <si>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</si>
  <si>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</si>
  <si>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</si>
  <si>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</si>
  <si>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</si>
  <si>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</si>
  <si>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</si>
  <si>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</si>
  <si>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</si>
  <si>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</si>
  <si>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</si>
  <si>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</si>
  <si>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</si>
  <si>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</si>
  <si>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</si>
  <si>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</si>
  <si>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</si>
  <si>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</si>
  <si>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</si>
  <si>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</si>
  <si>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</si>
  <si>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</si>
  <si>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</si>
  <si>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</si>
  <si>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</si>
  <si>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</si>
  <si>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</si>
  <si>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</si>
  <si>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</si>
  <si>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</si>
  <si>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</si>
  <si>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</si>
  <si>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</si>
  <si>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</si>
  <si>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</si>
  <si>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</si>
  <si>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</si>
  <si>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</si>
  <si>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</si>
  <si>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</si>
  <si>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</si>
  <si>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</si>
  <si>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</si>
  <si>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</si>
  <si>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</si>
  <si>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</si>
  <si>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</si>
  <si>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</si>
  <si>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</si>
  <si>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</si>
  <si>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</si>
  <si>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</si>
  <si>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</si>
  <si>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</si>
  <si>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</si>
  <si>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</si>
  <si>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</si>
  <si>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</si>
  <si>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</si>
  <si>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</si>
  <si>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</si>
  <si>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</si>
  <si>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</si>
  <si>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</si>
  <si>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</si>
  <si>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</si>
  <si>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</si>
  <si>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</si>
  <si>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</si>
  <si>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</si>
  <si>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</si>
  <si>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</si>
  <si>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</si>
  <si>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</si>
  <si>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</si>
  <si>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</si>
  <si>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</si>
  <si>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</si>
  <si>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</si>
  <si>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</si>
  <si>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</si>
  <si>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</si>
  <si>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</si>
  <si>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</si>
  <si>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</si>
  <si>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</si>
  <si>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</si>
  <si>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</si>
  <si>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</si>
  <si>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</si>
  <si>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</si>
  <si>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</si>
  <si>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</si>
  <si>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</si>
  <si>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</si>
  <si>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</si>
  <si>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</si>
  <si>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</si>
  <si>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</si>
  <si>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</si>
  <si>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</si>
  <si>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</si>
  <si>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</si>
  <si>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</si>
  <si>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</si>
  <si>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</si>
  <si>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</si>
  <si>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</si>
  <si>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</si>
  <si>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</si>
  <si>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</si>
  <si>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</si>
  <si>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</si>
  <si>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</si>
  <si>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</si>
  <si>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</si>
  <si>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</si>
  <si>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</si>
  <si>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</si>
  <si>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</si>
  <si>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</si>
  <si>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</si>
  <si>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</si>
  <si>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</si>
  <si>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</si>
  <si>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</si>
  <si>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</si>
  <si>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</si>
  <si>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</si>
  <si>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</si>
  <si>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</si>
  <si>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</si>
  <si>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</si>
  <si>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</si>
  <si>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</si>
  <si>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</si>
  <si>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</si>
  <si>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</si>
  <si>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</si>
  <si>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</si>
  <si>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</si>
  <si>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</si>
  <si>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</si>
  <si>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</si>
  <si>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</si>
  <si>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</si>
  <si>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</si>
  <si>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</si>
  <si>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</si>
  <si>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</si>
  <si>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</si>
  <si>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</si>
  <si>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</si>
  <si>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</si>
  <si>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</si>
  <si>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</si>
  <si>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</si>
  <si>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</si>
  <si>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</si>
  <si>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</si>
  <si>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</si>
  <si>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</si>
  <si>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</si>
  <si>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</si>
  <si>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</si>
  <si>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</si>
  <si>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</si>
  <si>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</si>
  <si>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</si>
  <si>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</si>
  <si>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</si>
  <si>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</si>
  <si>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</si>
  <si>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</si>
  <si>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</si>
  <si>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</si>
  <si>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</si>
  <si>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</si>
  <si>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</si>
  <si>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</si>
  <si>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</si>
  <si>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</si>
  <si>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</si>
  <si>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</si>
  <si>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</si>
  <si>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</si>
  <si>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</si>
  <si>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</si>
  <si>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</si>
  <si>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</si>
  <si>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</si>
  <si>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</si>
  <si>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</si>
  <si>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</si>
  <si>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</si>
  <si>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</si>
  <si>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</si>
  <si>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</si>
  <si>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</si>
  <si>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</si>
  <si>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</si>
  <si>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</si>
  <si>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</si>
  <si>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</si>
  <si>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</si>
  <si>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</si>
  <si>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</si>
  <si>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</si>
  <si>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</si>
  <si>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</si>
  <si>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</si>
  <si>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</si>
  <si>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</si>
  <si>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</si>
  <si>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</si>
  <si>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</si>
  <si>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</si>
  <si>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</si>
  <si>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</si>
  <si>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</si>
  <si>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</si>
  <si>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</si>
  <si>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</si>
  <si>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</si>
  <si>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</si>
  <si>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</si>
  <si>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</si>
  <si>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</si>
  <si>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</si>
  <si>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</si>
  <si>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</si>
  <si>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</si>
  <si>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</si>
  <si>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</si>
  <si>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</si>
  <si>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</si>
  <si>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</si>
  <si>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</si>
  <si>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</si>
  <si>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</si>
  <si>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</si>
  <si>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</si>
  <si>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</si>
  <si>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</si>
  <si>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</si>
  <si>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</si>
  <si>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</si>
  <si>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</si>
  <si>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</si>
  <si>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</si>
  <si>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</si>
  <si>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</si>
  <si>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</si>
  <si>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</si>
  <si>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</si>
  <si>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</si>
  <si>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</si>
  <si>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</si>
  <si>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</si>
  <si>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</si>
  <si>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</si>
  <si>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</si>
  <si>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</si>
  <si>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</si>
  <si>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</si>
  <si>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</si>
  <si>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</si>
  <si>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</si>
  <si>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</si>
  <si>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</si>
  <si>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</si>
  <si>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</si>
  <si>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</si>
  <si>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</si>
  <si>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</si>
  <si>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</si>
  <si>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</si>
  <si>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</si>
  <si>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</si>
  <si>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</si>
  <si>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</si>
  <si>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</si>
  <si>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</si>
  <si>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</si>
  <si>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</si>
  <si>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</si>
  <si>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</si>
  <si>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</si>
  <si>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</si>
  <si>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</si>
  <si>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</si>
  <si>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</si>
  <si>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</si>
  <si>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</si>
  <si>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</si>
  <si>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</si>
  <si>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</si>
  <si>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</si>
  <si>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</si>
  <si>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</si>
  <si>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</si>
  <si>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</si>
  <si>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</si>
  <si>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</si>
  <si>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</si>
  <si>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</si>
  <si>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</si>
  <si>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</si>
  <si>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</si>
  <si>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</si>
  <si>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</si>
  <si>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</si>
  <si>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</si>
  <si>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</si>
  <si>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</si>
  <si>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</si>
  <si>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</si>
  <si>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</si>
  <si>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</si>
  <si>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</si>
  <si>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</si>
  <si>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</si>
  <si>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</si>
  <si>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</si>
  <si>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</si>
  <si>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</si>
  <si>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</si>
  <si>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</si>
  <si>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</si>
  <si>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</si>
  <si>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</si>
  <si>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</si>
  <si>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</si>
  <si>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</si>
  <si>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</si>
  <si>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</si>
  <si>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</si>
  <si>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</si>
  <si>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</si>
  <si>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</si>
  <si>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</si>
  <si>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</si>
  <si>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</si>
  <si>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</si>
  <si>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</si>
  <si>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</si>
  <si>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</si>
  <si>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</si>
  <si>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</si>
  <si>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</si>
  <si>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</si>
  <si>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</si>
  <si>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</si>
  <si>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</si>
  <si>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</si>
  <si>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</si>
  <si>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</si>
  <si>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</si>
  <si>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</si>
  <si>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</si>
  <si>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</si>
  <si>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</si>
  <si>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</si>
  <si>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</si>
  <si>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</si>
  <si>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</si>
  <si>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</si>
  <si>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</si>
  <si>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</si>
  <si>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</si>
  <si>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</si>
  <si>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</si>
  <si>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</si>
  <si>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</si>
  <si>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</si>
  <si>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</si>
  <si>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</si>
  <si>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</si>
  <si>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</si>
  <si>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</si>
  <si>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</si>
  <si>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</si>
  <si>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</si>
  <si>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</si>
  <si>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</si>
  <si>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</si>
  <si>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</si>
  <si>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</si>
  <si>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</si>
  <si>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</si>
  <si>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</si>
  <si>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</si>
  <si>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</si>
  <si>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</si>
  <si>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</si>
  <si>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</si>
  <si>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</si>
  <si>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</si>
  <si>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</si>
  <si>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</si>
  <si>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</si>
  <si>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</si>
  <si>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</si>
  <si>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</si>
  <si>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</si>
  <si>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</si>
  <si>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</si>
  <si>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</si>
  <si>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</si>
  <si>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</si>
  <si>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</si>
  <si>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</si>
  <si>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</si>
  <si>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</si>
  <si>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</si>
  <si>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</si>
  <si>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</si>
  <si>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</si>
  <si>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</si>
  <si>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</si>
  <si>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</si>
  <si>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</si>
  <si>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</si>
  <si>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</si>
  <si>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</si>
  <si>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</si>
  <si>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</si>
  <si>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</si>
  <si>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</si>
  <si>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</si>
  <si>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</si>
  <si>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</si>
  <si>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</si>
  <si>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</si>
  <si>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</si>
  <si>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</si>
  <si>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</si>
  <si>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</si>
  <si>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</si>
  <si>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</si>
  <si>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</si>
  <si>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</si>
  <si>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</si>
  <si>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</si>
  <si>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</si>
  <si>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</si>
  <si>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</si>
  <si>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</si>
  <si>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</si>
  <si>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</si>
  <si>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</si>
  <si>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</si>
  <si>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</si>
  <si>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</si>
  <si>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</si>
  <si>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</si>
  <si>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</si>
  <si>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</si>
  <si>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</si>
  <si>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</si>
  <si>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</si>
  <si>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</si>
  <si>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</si>
  <si>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</si>
  <si>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</si>
  <si>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</si>
  <si>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</si>
  <si>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</si>
  <si>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</si>
  <si>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</si>
  <si>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</si>
  <si>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</si>
  <si>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</si>
  <si>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</si>
  <si>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</si>
  <si>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</si>
  <si>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</si>
  <si>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</si>
  <si>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</si>
  <si>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</si>
  <si>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</si>
  <si>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</si>
  <si>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</si>
  <si>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</si>
  <si>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</si>
  <si>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</si>
  <si>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</si>
  <si>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</si>
  <si>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</si>
  <si>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</si>
  <si>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</si>
  <si>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</si>
  <si>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</si>
  <si>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</si>
  <si>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</si>
  <si>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</si>
  <si>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</si>
  <si>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</si>
  <si>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</si>
  <si>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</si>
  <si>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</si>
  <si>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</si>
  <si>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</si>
  <si>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</si>
  <si>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</si>
  <si>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</si>
  <si>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</si>
  <si>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</si>
  <si>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</si>
  <si>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</si>
  <si>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</si>
  <si>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</si>
  <si>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</si>
  <si>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</si>
  <si>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</si>
  <si>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</si>
  <si>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</si>
  <si>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</si>
  <si>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</si>
  <si>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</si>
  <si>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</si>
  <si>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</si>
  <si>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</si>
  <si>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</si>
  <si>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</si>
  <si>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</si>
  <si>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</si>
  <si>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</si>
  <si>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</si>
  <si>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</si>
  <si>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</si>
  <si>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</si>
  <si>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</si>
  <si>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</si>
  <si>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</si>
  <si>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</si>
  <si>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</si>
  <si>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</si>
  <si>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</si>
  <si>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</si>
  <si>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</si>
  <si>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</si>
  <si>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</si>
  <si>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</si>
  <si>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</si>
  <si>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</si>
  <si>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</si>
  <si>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</si>
  <si>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</si>
  <si>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</si>
  <si>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</si>
  <si>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</si>
  <si>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</si>
  <si>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</si>
  <si>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</si>
  <si>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</si>
  <si>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</si>
  <si>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</si>
  <si>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</si>
  <si>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</si>
  <si>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</si>
  <si>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</si>
  <si>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</si>
  <si>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</si>
  <si>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</si>
  <si>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</si>
  <si>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</si>
  <si>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</si>
  <si>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</si>
  <si>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</si>
  <si>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</si>
  <si>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</si>
  <si>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</si>
  <si>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</si>
  <si>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</si>
  <si>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</si>
  <si>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</si>
  <si>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</si>
  <si>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</si>
  <si>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</si>
  <si>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</si>
  <si>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</si>
  <si>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</si>
  <si>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</si>
  <si>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</si>
  <si>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</si>
  <si>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</si>
  <si>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</si>
  <si>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</si>
  <si>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</si>
  <si>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</si>
  <si>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</si>
  <si>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</si>
  <si>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</si>
  <si>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</si>
  <si>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</si>
  <si>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</si>
  <si>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</si>
  <si>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</si>
  <si>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</si>
  <si>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</si>
  <si>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</si>
  <si>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</si>
  <si>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</si>
  <si>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</si>
  <si>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</si>
  <si>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</si>
  <si>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</si>
  <si>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</si>
  <si>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</si>
  <si>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</si>
  <si>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</si>
  <si>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</si>
  <si>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</si>
  <si>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</si>
  <si>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</si>
  <si>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</si>
  <si>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</si>
  <si>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</si>
  <si>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</si>
  <si>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</si>
  <si>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</si>
  <si>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</si>
  <si>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</si>
  <si>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</si>
  <si>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</si>
  <si>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</si>
  <si>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</si>
  <si>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</si>
  <si>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</si>
  <si>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</si>
  <si>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</si>
  <si>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</si>
  <si>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</si>
  <si>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</si>
  <si>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</si>
  <si>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</si>
  <si>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</si>
  <si>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</si>
  <si>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</si>
  <si>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</si>
  <si>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</si>
  <si>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</si>
  <si>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</si>
  <si>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</si>
  <si>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</si>
  <si>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</si>
  <si>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</si>
  <si>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</si>
  <si>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</si>
  <si>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</si>
  <si>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</si>
  <si>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</si>
  <si>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</si>
  <si>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</si>
  <si>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</si>
  <si>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</si>
  <si>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</si>
  <si>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</si>
  <si>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</si>
  <si>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</si>
  <si>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</si>
  <si>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</si>
  <si>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</si>
  <si>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</si>
  <si>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</si>
  <si>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</si>
  <si>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</si>
  <si>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</si>
  <si>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</si>
  <si>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</si>
  <si>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</si>
  <si>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</si>
  <si>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</si>
  <si>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</si>
  <si>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</si>
  <si>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</si>
  <si>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</si>
  <si>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</si>
  <si>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</si>
  <si>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</si>
  <si>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</si>
  <si>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</si>
  <si>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</si>
  <si>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</si>
  <si>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</si>
  <si>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</si>
  <si>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</si>
  <si>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</si>
  <si>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</si>
  <si>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</si>
  <si>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</si>
  <si>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</si>
  <si>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</si>
  <si>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</si>
  <si>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</si>
  <si>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</si>
  <si>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</si>
  <si>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</si>
  <si>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</si>
  <si>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</si>
  <si>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</si>
  <si>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</si>
  <si>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</si>
  <si>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</si>
  <si>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</si>
  <si>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</si>
  <si>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</si>
  <si>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</si>
  <si>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</si>
  <si>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</si>
  <si>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</si>
  <si>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</si>
  <si>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</si>
  <si>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</si>
  <si>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</si>
  <si>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</si>
  <si>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</si>
  <si>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</si>
  <si>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</si>
  <si>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</si>
  <si>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</si>
  <si>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</si>
  <si>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</si>
  <si>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</si>
  <si>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</si>
  <si>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</si>
  <si>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</si>
  <si>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</si>
  <si>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</si>
  <si>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</si>
  <si>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</si>
  <si>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</si>
  <si>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</si>
  <si>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</si>
  <si>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</si>
  <si>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</si>
  <si>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</si>
  <si>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</si>
  <si>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</si>
  <si>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</si>
  <si>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</si>
  <si>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</si>
  <si>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</si>
  <si>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</si>
  <si>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</si>
  <si>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</si>
  <si>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</si>
  <si>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</si>
  <si>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</si>
  <si>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</si>
  <si>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</si>
  <si>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</si>
  <si>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</si>
  <si>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</si>
  <si>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</si>
  <si>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</si>
  <si>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</si>
  <si>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</si>
  <si>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</si>
  <si>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</si>
  <si>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</si>
  <si>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</si>
  <si>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</si>
  <si>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</si>
  <si>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</si>
  <si>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</si>
  <si>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</si>
  <si>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</si>
  <si>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</si>
  <si>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</si>
  <si>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</si>
  <si>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</si>
  <si>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</si>
  <si>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</si>
  <si>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</si>
  <si>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</si>
  <si>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</si>
  <si>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</si>
  <si>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</si>
  <si>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</si>
  <si>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</si>
  <si>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</si>
  <si>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</si>
  <si>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</si>
  <si>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</si>
  <si>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</si>
  <si>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</si>
  <si>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</si>
  <si>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</si>
  <si>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</si>
  <si>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</si>
  <si>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</si>
  <si>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</si>
  <si>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</si>
  <si>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</si>
  <si>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</si>
  <si>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</si>
  <si>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</si>
  <si>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</si>
  <si>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</si>
  <si>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</si>
  <si>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</si>
  <si>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</si>
  <si>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</si>
  <si>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</si>
  <si>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</si>
  <si>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</si>
  <si>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</si>
  <si>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</si>
  <si>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</si>
  <si>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</si>
  <si>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</si>
  <si>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</si>
  <si>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</si>
  <si>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</si>
  <si>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</si>
  <si>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</si>
  <si>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</si>
  <si>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</si>
  <si>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</si>
  <si>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</si>
  <si>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</si>
  <si>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</si>
  <si>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</si>
  <si>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</si>
  <si>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</si>
  <si>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</si>
  <si>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</si>
  <si>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</si>
  <si>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</si>
  <si>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</si>
  <si>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</si>
  <si>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</si>
  <si>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</si>
  <si>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</si>
  <si>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</si>
  <si>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</si>
  <si>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</si>
  <si>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</si>
  <si>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</si>
  <si>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</si>
  <si>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</si>
  <si>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</si>
  <si>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</si>
  <si>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</si>
  <si>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</si>
  <si>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</si>
  <si>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</si>
  <si>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</si>
  <si>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</si>
  <si>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</si>
  <si>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</si>
  <si>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</si>
  <si>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</si>
  <si>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</si>
  <si>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</si>
  <si>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</si>
  <si>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</si>
  <si>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</si>
  <si>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</si>
  <si>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</si>
  <si>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</si>
  <si>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</si>
  <si>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</si>
  <si>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</si>
  <si>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</si>
  <si>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</si>
  <si>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</si>
  <si>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</si>
  <si>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</si>
  <si>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</si>
  <si>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</si>
  <si>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</si>
  <si>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</si>
  <si>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</si>
  <si>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</si>
  <si>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</si>
  <si>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</si>
  <si>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</si>
  <si>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</si>
  <si>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</si>
  <si>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</si>
  <si>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</si>
  <si>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</si>
  <si>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</si>
  <si>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</si>
  <si>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</si>
  <si>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</si>
  <si>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</si>
  <si>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</si>
  <si>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</si>
  <si>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</si>
  <si>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</si>
  <si>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</si>
  <si>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</si>
  <si>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</si>
  <si>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</si>
  <si>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</si>
  <si>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</si>
  <si>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</si>
  <si>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</si>
  <si>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</si>
  <si>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</si>
  <si>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</si>
  <si>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</si>
  <si>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</si>
  <si>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</si>
  <si>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</si>
  <si>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</si>
  <si>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</si>
  <si>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</si>
  <si>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</si>
  <si>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</si>
  <si>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</si>
  <si>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</si>
  <si>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</si>
  <si>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</si>
  <si>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</si>
  <si>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</si>
  <si>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</si>
  <si>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</si>
  <si>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</si>
  <si>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</si>
  <si>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</si>
  <si>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</si>
  <si>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</si>
  <si>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</si>
  <si>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</si>
  <si>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</si>
  <si>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</si>
  <si>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</si>
  <si>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</si>
  <si>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</si>
  <si>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</si>
  <si>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</si>
  <si>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</si>
  <si>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</si>
  <si>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</si>
  <si>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</si>
  <si>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</si>
  <si>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</si>
  <si>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</si>
  <si>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</si>
  <si>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</si>
  <si>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</si>
  <si>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</si>
  <si>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</si>
  <si>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</si>
  <si>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</si>
  <si>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</si>
  <si>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</si>
  <si>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</si>
  <si>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</si>
  <si>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</si>
  <si>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</si>
  <si>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</si>
  <si>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</si>
  <si>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</si>
  <si>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</si>
  <si>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</si>
  <si>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</si>
  <si>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</si>
  <si>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</si>
  <si>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</si>
  <si>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</si>
  <si>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</si>
  <si>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</si>
  <si>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</si>
  <si>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</si>
  <si>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</si>
  <si>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</si>
  <si>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</si>
  <si>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</si>
  <si>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</si>
  <si>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</si>
  <si>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</si>
  <si>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</si>
  <si>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</si>
  <si>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</si>
  <si>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</si>
  <si>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</si>
  <si>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</si>
  <si>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</si>
  <si>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</si>
  <si>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</si>
  <si>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</si>
  <si>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</si>
  <si>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</si>
  <si>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</si>
  <si>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</si>
  <si>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</si>
  <si>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</si>
  <si>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</si>
  <si>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</si>
  <si>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</si>
  <si>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</si>
  <si>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</si>
  <si>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</si>
  <si>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</si>
  <si>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</si>
  <si>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</si>
  <si>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</si>
  <si>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</si>
  <si>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</si>
  <si>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</si>
  <si>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</si>
  <si>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</si>
  <si>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</si>
  <si>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</si>
  <si>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</si>
  <si>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</si>
  <si>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</si>
  <si>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</si>
  <si>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</si>
  <si>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</si>
  <si>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</si>
  <si>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</si>
  <si>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</si>
  <si>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</si>
  <si>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</si>
  <si>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</si>
  <si>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</si>
  <si>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</si>
  <si>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</si>
  <si>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</si>
  <si>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</si>
  <si>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</si>
  <si>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</si>
  <si>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</si>
  <si>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</si>
  <si>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</si>
  <si>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</si>
  <si>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</si>
  <si>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</si>
  <si>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</si>
  <si>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</si>
  <si>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</si>
  <si>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</si>
  <si>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</si>
  <si>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</si>
  <si>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</si>
  <si>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</si>
  <si>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</si>
  <si>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</si>
  <si>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</si>
  <si>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</si>
  <si>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</si>
  <si>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</si>
  <si>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</si>
  <si>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</si>
  <si>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</si>
  <si>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</si>
  <si>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</si>
  <si>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</si>
  <si>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</si>
  <si>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</si>
  <si>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</si>
  <si>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</si>
  <si>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</si>
  <si>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</si>
  <si>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</si>
  <si>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</si>
  <si>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</si>
  <si>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</si>
  <si>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</si>
  <si>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</si>
  <si>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</si>
  <si>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</si>
  <si>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</si>
  <si>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</si>
  <si>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</si>
  <si>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</si>
  <si>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</si>
  <si>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</si>
  <si>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</si>
  <si>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</si>
  <si>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</si>
  <si>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</si>
  <si>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</si>
  <si>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</si>
  <si>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</si>
  <si>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</si>
  <si>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</si>
  <si>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</si>
  <si>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</si>
  <si>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</si>
  <si>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</si>
  <si>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</si>
  <si>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</si>
  <si>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</si>
  <si>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</si>
  <si>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</si>
  <si>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</si>
  <si>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</si>
  <si>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</si>
  <si>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</si>
  <si>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</si>
  <si>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</si>
  <si>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</si>
  <si>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</si>
  <si>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</si>
  <si>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</si>
  <si>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</si>
  <si>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</si>
  <si>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</si>
  <si>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</si>
  <si>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</si>
  <si>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</si>
  <si>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</si>
  <si>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</si>
  <si>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</si>
  <si>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</si>
  <si>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</si>
  <si>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</si>
  <si>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</si>
  <si>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</si>
  <si>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</si>
  <si>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</si>
  <si>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</si>
  <si>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</si>
  <si>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</si>
  <si>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</si>
  <si>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</si>
  <si>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</si>
  <si>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</si>
  <si>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</si>
  <si>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</si>
  <si>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</si>
  <si>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</si>
  <si>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</si>
  <si>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</si>
  <si>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</si>
  <si>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</si>
  <si>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</si>
  <si>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</si>
  <si>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</si>
  <si>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</si>
  <si>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</si>
  <si>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</si>
  <si>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</si>
  <si>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</si>
  <si>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</si>
  <si>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</si>
  <si>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</si>
  <si>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</si>
  <si>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</si>
  <si>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</si>
  <si>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</si>
  <si>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</si>
  <si>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</si>
  <si>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</si>
  <si>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</si>
  <si>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</si>
  <si>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</si>
  <si>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</si>
  <si>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</si>
  <si>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</si>
  <si>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</si>
  <si>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</si>
  <si>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</si>
  <si>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</si>
  <si>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</si>
  <si>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</si>
  <si>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</si>
  <si>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</si>
  <si>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</si>
  <si>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</si>
  <si>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</si>
  <si>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</si>
  <si>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</si>
  <si>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</si>
  <si>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</si>
  <si>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</si>
  <si>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</si>
  <si>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</si>
  <si>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</si>
  <si>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</si>
  <si>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</si>
  <si>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</si>
  <si>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</si>
  <si>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</si>
  <si>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</si>
  <si>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</si>
  <si>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</si>
  <si>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</si>
  <si>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</si>
  <si>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</si>
  <si>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</si>
  <si>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</si>
  <si>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</si>
  <si>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</si>
  <si>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</si>
  <si>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</si>
  <si>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</si>
  <si>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</si>
  <si>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</si>
  <si>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</si>
  <si>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</si>
  <si>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</si>
  <si>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</si>
  <si>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</si>
  <si>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</si>
  <si>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</si>
  <si>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</si>
  <si>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</si>
  <si>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</si>
  <si>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</si>
  <si>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</si>
  <si>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</si>
  <si>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</si>
  <si>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</si>
  <si>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</si>
  <si>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</si>
  <si>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</si>
  <si>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</si>
  <si>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</si>
  <si>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</si>
  <si>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</si>
  <si>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</si>
  <si>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</si>
  <si>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</si>
  <si>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</si>
  <si>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</si>
  <si>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</si>
  <si>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</si>
  <si>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</si>
  <si>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</si>
  <si>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</si>
  <si>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</si>
  <si>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</si>
  <si>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</si>
  <si>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</si>
  <si>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</si>
  <si>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</si>
  <si>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</si>
  <si>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</si>
  <si>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</si>
  <si>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</si>
  <si>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</si>
  <si>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</si>
  <si>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</si>
  <si>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</si>
  <si>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</si>
  <si>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</si>
  <si>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</si>
  <si>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</si>
  <si>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</si>
  <si>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</si>
  <si>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</si>
  <si>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</si>
  <si>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</si>
  <si>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</si>
  <si>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</si>
  <si>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</si>
  <si>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</si>
  <si>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</si>
  <si>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</si>
  <si>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</si>
  <si>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</si>
  <si>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</si>
  <si>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</si>
  <si>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</si>
  <si>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</si>
  <si>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</si>
  <si>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</si>
  <si>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</si>
  <si>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</si>
  <si>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</si>
  <si>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</si>
  <si>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</si>
  <si>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</si>
  <si>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</si>
  <si>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</si>
  <si>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</si>
  <si>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</si>
  <si>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</si>
  <si>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</si>
  <si>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</si>
  <si>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</si>
  <si>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</si>
  <si>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</si>
  <si>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</si>
  <si>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</si>
  <si>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</si>
  <si>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</si>
  <si>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</si>
  <si>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</si>
  <si>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</si>
  <si>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</si>
  <si>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</si>
  <si>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</si>
  <si>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</si>
  <si>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</si>
  <si>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</si>
  <si>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</si>
  <si>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</si>
  <si>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</si>
  <si>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</si>
  <si>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</si>
  <si>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</si>
  <si>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</si>
  <si>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</si>
  <si>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</si>
  <si>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</si>
  <si>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</si>
  <si>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</si>
  <si>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</si>
  <si>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</si>
  <si>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</si>
  <si>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</si>
  <si>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</si>
  <si>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</si>
  <si>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</si>
  <si>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</si>
  <si>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</si>
  <si>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</si>
  <si>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</si>
  <si>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</si>
  <si>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</si>
  <si>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</si>
  <si>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</si>
  <si>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</si>
  <si>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</si>
  <si>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</si>
  <si>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</si>
  <si>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</si>
  <si>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</si>
  <si>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</si>
  <si>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</si>
  <si>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</si>
  <si>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</si>
  <si>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</si>
  <si>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</si>
  <si>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</si>
  <si>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</si>
  <si>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</si>
  <si>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</si>
  <si>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</si>
  <si>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</si>
  <si>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</si>
  <si>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</si>
  <si>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</si>
  <si>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</si>
  <si>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</si>
  <si>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</si>
  <si>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</si>
  <si>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</si>
  <si>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</si>
  <si>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</si>
  <si>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</si>
  <si>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</si>
  <si>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</si>
  <si>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</si>
  <si>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</si>
  <si>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</si>
  <si>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</si>
  <si>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</si>
  <si>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</si>
  <si>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</si>
  <si>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</si>
  <si>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</si>
  <si>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</si>
  <si>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</si>
  <si>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</si>
  <si>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</si>
  <si>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</si>
  <si>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</si>
  <si>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</si>
  <si>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</si>
  <si>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</si>
  <si>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</si>
  <si>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</si>
  <si>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</si>
  <si>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</si>
  <si>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</si>
  <si>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</si>
  <si>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</si>
  <si>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</si>
  <si>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</si>
  <si>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</si>
  <si>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</si>
  <si>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</si>
  <si>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</si>
  <si>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</si>
  <si>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</si>
  <si>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</si>
  <si>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</si>
  <si>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</si>
  <si>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</si>
  <si>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</si>
  <si>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</si>
  <si>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</si>
  <si>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</si>
  <si>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</si>
  <si>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</si>
  <si>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</si>
  <si>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</si>
  <si>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</si>
  <si>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</si>
  <si>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</si>
  <si>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</si>
  <si>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</si>
  <si>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</si>
  <si>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</si>
  <si>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</si>
  <si>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</si>
  <si>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</si>
  <si>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</si>
  <si>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</si>
  <si>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</si>
  <si>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</si>
  <si>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</si>
  <si>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</si>
  <si>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</si>
  <si>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</si>
  <si>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</si>
  <si>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</si>
  <si>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</si>
  <si>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</si>
  <si>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</si>
  <si>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</si>
  <si>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</si>
  <si>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</si>
  <si>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</si>
  <si>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</si>
  <si>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</si>
  <si>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</si>
  <si>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</si>
  <si>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</si>
  <si>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</si>
  <si>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</si>
  <si>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</si>
  <si>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</si>
  <si>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</si>
  <si>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</si>
  <si>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</si>
  <si>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</si>
  <si>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</si>
  <si>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</si>
  <si>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</si>
  <si>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</si>
  <si>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</si>
  <si>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</si>
  <si>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</si>
  <si>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</si>
  <si>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</si>
  <si>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</si>
  <si>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</si>
  <si>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</si>
  <si>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</si>
  <si>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</si>
  <si>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</si>
  <si>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</si>
  <si>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</si>
  <si>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</si>
  <si>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</si>
  <si>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</si>
  <si>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</si>
  <si>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</si>
  <si>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</si>
  <si>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</si>
  <si>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</si>
  <si>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</si>
  <si>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</si>
  <si>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</si>
  <si>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</si>
  <si>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</si>
  <si>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</si>
  <si>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</si>
  <si>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</si>
  <si>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</si>
  <si>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</si>
  <si>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</si>
  <si>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</si>
  <si>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</si>
  <si>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</si>
  <si>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</si>
  <si>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</si>
  <si>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</si>
  <si>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</si>
  <si>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</si>
  <si>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</si>
  <si>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</si>
  <si>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</si>
  <si>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</si>
  <si>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</si>
  <si>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</si>
  <si>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</si>
  <si>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</si>
  <si>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</si>
  <si>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</si>
  <si>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</si>
  <si>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</si>
  <si>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</si>
  <si>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</si>
  <si>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</si>
  <si>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</si>
  <si>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</si>
  <si>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</si>
  <si>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</si>
  <si>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</si>
  <si>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</si>
  <si>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</si>
  <si>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</si>
  <si>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</si>
  <si>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</si>
  <si>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</si>
  <si>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</si>
  <si>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</si>
  <si>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</si>
  <si>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</si>
  <si>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</si>
  <si>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</si>
  <si>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</si>
  <si>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</si>
  <si>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</si>
  <si>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</si>
  <si>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</si>
  <si>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</si>
  <si>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</si>
  <si>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</si>
  <si>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</si>
  <si>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</si>
  <si>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</si>
  <si>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</si>
  <si>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</si>
  <si>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</si>
  <si>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</si>
  <si>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</si>
  <si>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</si>
  <si>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</si>
  <si>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</si>
  <si>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</si>
  <si>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</si>
  <si>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</si>
  <si>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</si>
  <si>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</si>
  <si>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</si>
  <si>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</si>
  <si>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</si>
  <si>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</si>
  <si>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</si>
  <si>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</si>
  <si>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</si>
  <si>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</si>
  <si>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</si>
  <si>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</si>
  <si>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</si>
  <si>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</si>
  <si>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</si>
  <si>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</si>
  <si>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</si>
  <si>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</si>
  <si>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</si>
  <si>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</si>
  <si>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</si>
  <si>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</si>
  <si>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</si>
  <si>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</si>
  <si>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</si>
  <si>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</si>
  <si>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</si>
  <si>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</si>
  <si>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</si>
  <si>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</si>
  <si>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</si>
  <si>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</si>
  <si>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</si>
  <si>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</si>
  <si>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</si>
  <si>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</si>
  <si>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</si>
  <si>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</si>
  <si>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</si>
  <si>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</si>
  <si>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</si>
  <si>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</si>
  <si>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</si>
  <si>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</si>
  <si>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</si>
  <si>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</si>
  <si>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</si>
  <si>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</si>
  <si>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</si>
  <si>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</si>
  <si>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</si>
  <si>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</si>
  <si>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</si>
  <si>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</si>
  <si>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</si>
  <si>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</si>
  <si>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</si>
  <si>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</si>
  <si>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</si>
  <si>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</si>
  <si>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</si>
  <si>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</si>
  <si>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</si>
  <si>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</si>
  <si>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</si>
  <si>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</si>
  <si>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</si>
  <si>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</si>
  <si>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</si>
  <si>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</si>
  <si>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</si>
  <si>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</si>
  <si>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</si>
  <si>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</si>
  <si>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</si>
  <si>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</si>
  <si>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</si>
  <si>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</si>
  <si>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</si>
  <si>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</si>
  <si>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</si>
  <si>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</si>
  <si>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</si>
  <si>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</si>
  <si>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</si>
  <si>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</si>
  <si>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</si>
  <si>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</si>
  <si>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</si>
  <si>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</si>
  <si>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</si>
  <si>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</si>
  <si>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</si>
  <si>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</si>
  <si>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</si>
  <si>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</si>
  <si>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</si>
  <si>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</si>
  <si>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</si>
  <si>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</si>
  <si>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</si>
  <si>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</si>
  <si>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</si>
  <si>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</si>
  <si>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</si>
  <si>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</si>
  <si>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</si>
  <si>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</si>
  <si>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</si>
  <si>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</si>
  <si>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</si>
  <si>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</si>
  <si>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</si>
  <si>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</si>
  <si>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</si>
  <si>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</si>
  <si>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</si>
  <si>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</si>
  <si>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</si>
  <si>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</si>
  <si>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</si>
  <si>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</si>
  <si>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</si>
  <si>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</si>
  <si>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</si>
  <si>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</si>
  <si>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</si>
  <si>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</si>
  <si>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</si>
  <si>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</si>
  <si>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</si>
  <si>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</si>
  <si>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</si>
  <si>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</si>
  <si>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</si>
  <si>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</si>
  <si>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</si>
  <si>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</si>
  <si>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</si>
  <si>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</si>
  <si>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</si>
  <si>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</si>
  <si>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</si>
  <si>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</si>
  <si>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</si>
  <si>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</si>
  <si>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</si>
  <si>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</si>
  <si>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</si>
  <si>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</si>
  <si>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</si>
  <si>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</si>
  <si>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</si>
  <si>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</si>
  <si>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</si>
  <si>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</si>
  <si>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</si>
  <si>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</si>
  <si>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</si>
  <si>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</si>
  <si>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</si>
  <si>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</si>
  <si>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</si>
  <si>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</si>
  <si>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</si>
  <si>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</si>
  <si>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</si>
  <si>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</si>
  <si>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</si>
  <si>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</si>
  <si>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</si>
  <si>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</si>
  <si>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</si>
  <si>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</si>
  <si>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</si>
  <si>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</si>
  <si>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</si>
  <si>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</si>
  <si>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</si>
  <si>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</si>
  <si>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</si>
  <si>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</si>
  <si>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</si>
  <si>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</si>
  <si>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</si>
  <si>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</si>
  <si>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</si>
  <si>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</si>
  <si>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</si>
  <si>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</si>
  <si>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</si>
  <si>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</si>
  <si>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</si>
  <si>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</si>
  <si>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</si>
  <si>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</si>
  <si>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</si>
  <si>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</si>
  <si>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</si>
  <si>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</si>
  <si>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</si>
  <si>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</si>
  <si>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</si>
  <si>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</si>
  <si>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</si>
  <si>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</si>
  <si>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</si>
  <si>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</si>
  <si>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</si>
  <si>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</si>
  <si>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</si>
  <si>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</si>
  <si>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</si>
  <si>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</si>
  <si>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</si>
  <si>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</si>
  <si>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</si>
  <si>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</si>
  <si>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</si>
  <si>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</si>
  <si>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</si>
  <si>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</si>
  <si>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</si>
  <si>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</si>
  <si>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</si>
  <si>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</si>
  <si>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</si>
  <si>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</si>
  <si>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</si>
  <si>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</si>
  <si>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</si>
  <si>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</si>
  <si>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</si>
  <si>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</si>
  <si>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</si>
  <si>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</si>
  <si>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</si>
  <si>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</si>
  <si>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</si>
  <si>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</si>
  <si>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</si>
  <si>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</si>
  <si>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</si>
  <si>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</si>
  <si>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</si>
  <si>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</si>
  <si>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</si>
  <si>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</si>
  <si>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</si>
  <si>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</si>
  <si>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</si>
  <si>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</si>
  <si>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</si>
  <si>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</si>
  <si>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</si>
  <si>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</si>
  <si>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</si>
  <si>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</si>
  <si>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</si>
  <si>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</si>
  <si>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</si>
  <si>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</si>
  <si>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</si>
  <si>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</si>
  <si>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</si>
  <si>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</si>
  <si>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</si>
  <si>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</si>
  <si>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</si>
  <si>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</si>
  <si>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</si>
  <si>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</si>
  <si>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</si>
  <si>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</si>
  <si>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</si>
  <si>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</si>
  <si>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</si>
  <si>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</si>
  <si>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</si>
  <si>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</si>
  <si>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</si>
  <si>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</si>
  <si>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</si>
  <si>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</si>
  <si>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</si>
  <si>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</si>
  <si>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</si>
  <si>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</si>
  <si>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</si>
  <si>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</si>
  <si>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</si>
  <si>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</si>
  <si>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</si>
  <si>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</si>
  <si>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</si>
  <si>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</si>
  <si>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</si>
  <si>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</si>
  <si>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</si>
  <si>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</si>
  <si>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</si>
  <si>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</si>
  <si>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</si>
  <si>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</si>
  <si>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</si>
  <si>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</si>
  <si>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</si>
  <si>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</si>
  <si>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</si>
  <si>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</si>
  <si>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</si>
  <si>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</si>
  <si>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</si>
  <si>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</si>
  <si>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</si>
  <si>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</si>
  <si>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</si>
  <si>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</si>
  <si>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</si>
  <si>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</si>
  <si>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</si>
  <si>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</si>
  <si>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</si>
  <si>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</si>
  <si>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</si>
  <si>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</si>
  <si>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</si>
  <si>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</si>
  <si>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</si>
  <si>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</si>
  <si>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</si>
  <si>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</si>
  <si>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</si>
  <si>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</si>
  <si>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</si>
  <si>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</si>
  <si>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</si>
  <si>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</si>
  <si>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</si>
  <si>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</si>
  <si>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</si>
  <si>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</si>
  <si>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</si>
  <si>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</si>
  <si>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</si>
  <si>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</si>
  <si>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</si>
  <si>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</si>
  <si>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</si>
  <si>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</si>
  <si>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</si>
  <si>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</si>
  <si>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</si>
  <si>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</si>
  <si>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</si>
  <si>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</si>
  <si>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</si>
  <si>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</si>
  <si>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</si>
  <si>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</si>
  <si>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</si>
  <si>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</si>
  <si>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</si>
  <si>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</si>
  <si>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</si>
  <si>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</si>
  <si>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</si>
  <si>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</si>
  <si>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</si>
  <si>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</si>
  <si>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</si>
  <si>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</si>
  <si>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</si>
  <si>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</si>
  <si>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</si>
  <si>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</si>
  <si>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</si>
  <si>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</si>
  <si>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</si>
  <si>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</si>
  <si>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</si>
  <si>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</si>
  <si>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</si>
  <si>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</si>
  <si>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</si>
  <si>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</si>
  <si>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</si>
  <si>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</si>
  <si>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</si>
  <si>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</si>
  <si>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</si>
  <si>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</si>
  <si>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</si>
  <si>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</si>
  <si>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</si>
  <si>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</si>
  <si>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</si>
  <si>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</si>
  <si>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</si>
  <si>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</si>
  <si>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</si>
  <si>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</si>
  <si>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</si>
  <si>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</si>
  <si>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</si>
  <si>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</si>
  <si>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</si>
  <si>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</si>
  <si>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</si>
  <si>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</si>
  <si>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</si>
  <si>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</si>
  <si>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</si>
  <si>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</si>
  <si>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</si>
  <si>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</si>
  <si>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</si>
  <si>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</si>
  <si>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</si>
  <si>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</si>
  <si>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</si>
  <si>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</si>
  <si>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</si>
  <si>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</si>
  <si>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</si>
  <si>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</si>
  <si>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</si>
  <si>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</si>
  <si>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</si>
  <si>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</si>
  <si>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</si>
  <si>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</si>
  <si>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</si>
  <si>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</si>
  <si>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</si>
  <si>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</si>
  <si>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</si>
  <si>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</si>
  <si>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</si>
  <si>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</si>
  <si>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</si>
  <si>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</si>
  <si>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</si>
  <si>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</si>
  <si>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</si>
  <si>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</si>
  <si>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</si>
  <si>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</si>
  <si>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</si>
  <si>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</si>
  <si>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</si>
  <si>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</si>
  <si>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</si>
  <si>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</si>
  <si>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</si>
  <si>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</si>
  <si>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</si>
  <si>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</si>
  <si>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</si>
  <si>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</si>
  <si>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</si>
  <si>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</si>
  <si>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</si>
  <si>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</si>
  <si>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</si>
  <si>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</si>
  <si>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</si>
  <si>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</si>
  <si>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</si>
  <si>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</si>
  <si>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</si>
  <si>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</si>
  <si>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</si>
  <si>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</si>
  <si>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</si>
  <si>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</si>
  <si>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</si>
  <si>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</si>
  <si>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</si>
  <si>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</si>
  <si>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</si>
  <si>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</si>
  <si>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</si>
  <si>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</si>
  <si>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</si>
  <si>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</si>
  <si>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</si>
  <si>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</si>
  <si>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</si>
  <si>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</si>
  <si>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</si>
  <si>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</si>
  <si>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</si>
  <si>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</si>
  <si>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</si>
  <si>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</si>
  <si>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</si>
  <si>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</si>
  <si>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</si>
  <si>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</si>
  <si>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</si>
  <si>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</si>
  <si>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</si>
  <si>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</si>
  <si>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</si>
  <si>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</si>
  <si>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</si>
  <si>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</si>
  <si>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</si>
  <si>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</si>
  <si>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</si>
  <si>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</si>
  <si>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</si>
  <si>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</si>
  <si>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</si>
  <si>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</si>
  <si>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</si>
  <si>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</si>
  <si>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</si>
  <si>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</si>
  <si>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</si>
  <si>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</si>
  <si>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</si>
  <si>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</si>
  <si>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</si>
  <si>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</si>
  <si>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</si>
  <si>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</si>
  <si>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</si>
  <si>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</si>
  <si>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</si>
  <si>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</si>
  <si>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</si>
  <si>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</si>
  <si>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</si>
  <si>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</si>
  <si>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</si>
  <si>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</si>
  <si>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</si>
  <si>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</si>
  <si>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</si>
  <si>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</si>
  <si>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</si>
  <si>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</si>
  <si>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</si>
  <si>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</si>
  <si>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</si>
  <si>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</si>
  <si>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</si>
  <si>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</si>
  <si>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</si>
  <si>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</si>
  <si>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</si>
  <si>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</si>
  <si>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</si>
  <si>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</si>
  <si>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</si>
  <si>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</si>
  <si>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</si>
  <si>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</si>
  <si>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</si>
  <si>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</si>
  <si>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</si>
  <si>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</si>
  <si>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</si>
  <si>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</si>
  <si>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</si>
  <si>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</si>
  <si>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</si>
  <si>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</si>
  <si>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</si>
  <si>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</si>
  <si>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</si>
  <si>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</si>
  <si>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</si>
  <si>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</si>
  <si>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</si>
  <si>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</si>
  <si>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</si>
  <si>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</si>
  <si>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</si>
  <si>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</si>
  <si>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</si>
  <si>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</si>
  <si>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</si>
  <si>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</si>
  <si>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</si>
  <si>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</si>
  <si>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</si>
  <si>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</si>
  <si>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</si>
  <si>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</si>
  <si>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</si>
  <si>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</si>
  <si>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</si>
  <si>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</si>
  <si>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</si>
  <si>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</si>
  <si>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</si>
  <si>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</si>
  <si>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</si>
  <si>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</si>
  <si>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</si>
  <si>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</si>
  <si>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</si>
  <si>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</si>
  <si>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</si>
  <si>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</si>
  <si>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</si>
  <si>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</si>
  <si>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</si>
  <si>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</si>
  <si>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</si>
  <si>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</si>
  <si>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</si>
  <si>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</si>
  <si>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</si>
  <si>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</si>
  <si>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</si>
  <si>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</si>
  <si>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</si>
  <si>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</si>
  <si>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</si>
  <si>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</si>
  <si>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</si>
  <si>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</si>
  <si>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</si>
  <si>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</si>
  <si>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</si>
  <si>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</si>
  <si>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</si>
  <si>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</si>
  <si>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</si>
  <si>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</si>
  <si>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</si>
  <si>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</si>
  <si>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</si>
  <si>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</si>
  <si>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</si>
  <si>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</si>
  <si>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</si>
  <si>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</si>
  <si>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</si>
  <si>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</si>
  <si>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</si>
  <si>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</si>
  <si>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</si>
  <si>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</si>
  <si>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</si>
  <si>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</si>
  <si>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</si>
  <si>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</si>
  <si>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</si>
  <si>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</si>
  <si>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</si>
  <si>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</si>
  <si>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</si>
  <si>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</si>
  <si>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</si>
  <si>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</si>
  <si>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</si>
  <si>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</si>
  <si>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</si>
  <si>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</si>
  <si>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</si>
  <si>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</si>
  <si>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</si>
  <si>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</si>
  <si>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</si>
  <si>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</si>
  <si>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</si>
  <si>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</si>
  <si>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</si>
  <si>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</si>
  <si>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</si>
  <si>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</si>
  <si>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</si>
  <si>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</si>
  <si>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</si>
  <si>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</si>
  <si>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</si>
  <si>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</si>
  <si>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</si>
  <si>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</si>
  <si>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</si>
  <si>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</si>
  <si>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</si>
  <si>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</si>
  <si>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</si>
  <si>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</si>
  <si>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</si>
  <si>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</si>
  <si>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</si>
  <si>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</si>
  <si>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</si>
  <si>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</si>
  <si>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</si>
  <si>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</si>
  <si>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</si>
  <si>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</si>
  <si>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</si>
  <si>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</si>
  <si>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</si>
  <si>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</si>
  <si>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</si>
  <si>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</si>
  <si>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</si>
  <si>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</si>
  <si>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</si>
  <si>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</si>
  <si>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</si>
  <si>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</si>
  <si>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</si>
  <si>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</si>
  <si>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</si>
  <si>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</si>
  <si>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</si>
  <si>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</si>
  <si>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</si>
  <si>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</si>
  <si>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</si>
  <si>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</si>
  <si>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</si>
  <si>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</si>
  <si>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</si>
  <si>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</si>
  <si>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</si>
  <si>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</si>
  <si>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</si>
  <si>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</si>
  <si>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</si>
  <si>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</si>
  <si>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</si>
  <si>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</si>
  <si>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</si>
  <si>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</si>
  <si>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</si>
  <si>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</si>
  <si>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</si>
  <si>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</si>
  <si>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</si>
  <si>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</si>
  <si>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</si>
  <si>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</si>
  <si>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</si>
  <si>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</si>
  <si>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</si>
  <si>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</si>
  <si>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</si>
  <si>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</si>
  <si>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</si>
  <si>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</si>
  <si>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</si>
  <si>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</si>
  <si>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</si>
  <si>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</si>
  <si>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</si>
  <si>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</si>
  <si>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</si>
  <si>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</si>
  <si>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</si>
  <si>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</si>
  <si>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</si>
  <si>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</si>
  <si>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</si>
  <si>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</si>
  <si>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</si>
  <si>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</si>
  <si>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</si>
  <si>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</si>
  <si>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</si>
  <si>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</si>
  <si>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</si>
  <si>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</si>
  <si>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</si>
  <si>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</si>
  <si>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</si>
  <si>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</si>
  <si>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</si>
  <si>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</si>
  <si>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</si>
  <si>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</si>
  <si>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</si>
  <si>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</si>
  <si>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</si>
  <si>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</si>
  <si>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</si>
  <si>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</si>
  <si>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</si>
  <si>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</si>
  <si>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</si>
  <si>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</si>
  <si>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</si>
  <si>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</si>
  <si>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</si>
  <si>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</si>
  <si>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</si>
  <si>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</si>
  <si>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</si>
  <si>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</si>
  <si>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</si>
  <si>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</si>
  <si>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</si>
  <si>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</si>
  <si>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</si>
  <si>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</si>
  <si>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</si>
  <si>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</si>
  <si>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</si>
  <si>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</si>
  <si>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</si>
  <si>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</si>
  <si>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</si>
  <si>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</si>
  <si>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</si>
  <si>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</si>
  <si>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</si>
  <si>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</si>
  <si>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</si>
  <si>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</si>
  <si>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</si>
  <si>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</si>
  <si>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</si>
  <si>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</si>
  <si>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</si>
  <si>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</si>
  <si>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</si>
  <si>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</si>
  <si>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</si>
  <si>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</si>
  <si>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</si>
  <si>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</si>
  <si>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</si>
  <si>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</si>
  <si>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</si>
  <si>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</si>
  <si>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</si>
  <si>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</si>
  <si>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</si>
  <si>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</si>
  <si>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</si>
  <si>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</si>
  <si>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</si>
  <si>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</si>
  <si>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</si>
  <si>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</si>
  <si>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</si>
  <si>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</si>
  <si>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</si>
  <si>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</si>
  <si>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</si>
  <si>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</si>
  <si>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</si>
  <si>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</si>
  <si>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</si>
  <si>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</si>
  <si>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</si>
  <si>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</si>
  <si>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</si>
  <si>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</si>
  <si>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</si>
  <si>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</si>
  <si>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</si>
  <si>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</si>
  <si>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</si>
  <si>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</si>
  <si>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</si>
  <si>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</si>
  <si>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</si>
  <si>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</si>
  <si>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</si>
  <si>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</si>
  <si>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</si>
  <si>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</si>
  <si>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</si>
  <si>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</si>
  <si>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</si>
  <si>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</si>
  <si>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</si>
  <si>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</si>
  <si>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</si>
  <si>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</si>
  <si>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</si>
  <si>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</si>
  <si>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</si>
  <si>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</si>
  <si>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</si>
  <si>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</si>
  <si>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</si>
  <si>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</si>
  <si>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</si>
  <si>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</si>
  <si>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</si>
  <si>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</si>
  <si>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</si>
  <si>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</si>
  <si>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</si>
  <si>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</si>
  <si>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</si>
  <si>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</si>
  <si>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</si>
  <si>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</si>
  <si>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</si>
  <si>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</si>
  <si>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</si>
  <si>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</si>
  <si>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</si>
  <si>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</si>
  <si>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</si>
  <si>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</si>
  <si>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</si>
  <si>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</si>
  <si>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</si>
  <si>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</si>
  <si>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</si>
  <si>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</si>
  <si>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</si>
  <si>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</si>
  <si>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</si>
  <si>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</si>
  <si>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</si>
  <si>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</si>
  <si>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</si>
  <si>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</si>
  <si>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</si>
  <si>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</si>
  <si>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</si>
  <si>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</si>
  <si>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</si>
  <si>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</si>
  <si>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</si>
  <si>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</si>
  <si>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</si>
  <si>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</si>
  <si>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</si>
  <si>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</si>
  <si>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</si>
  <si>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</si>
  <si>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</si>
  <si>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</si>
  <si>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</si>
  <si>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</si>
  <si>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</si>
  <si>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</si>
  <si>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</si>
  <si>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</si>
  <si>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</si>
  <si>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</si>
  <si>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</si>
  <si>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</si>
  <si>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</si>
  <si>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</si>
  <si>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</si>
  <si>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</si>
  <si>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</si>
  <si>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</si>
  <si>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</si>
  <si>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</si>
  <si>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</si>
  <si>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</si>
  <si>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</si>
  <si>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</si>
  <si>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</si>
  <si>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</si>
  <si>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</si>
  <si>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</si>
  <si>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</si>
  <si>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</si>
  <si>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</si>
  <si>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</si>
  <si>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</si>
  <si>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</si>
  <si>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</si>
  <si>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</si>
  <si>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</si>
  <si>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</si>
  <si>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</si>
  <si>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</si>
  <si>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</si>
  <si>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</si>
  <si>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</si>
  <si>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</si>
  <si>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</si>
  <si>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</si>
  <si>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</si>
  <si>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</si>
  <si>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</si>
  <si>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</si>
  <si>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</si>
  <si>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</si>
  <si>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</si>
  <si>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</si>
  <si>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</si>
  <si>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</si>
  <si>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</si>
  <si>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</si>
  <si>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</si>
  <si>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</si>
  <si>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</si>
  <si>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</si>
  <si>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</si>
  <si>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</si>
  <si>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</si>
  <si>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</si>
  <si>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</si>
  <si>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</si>
  <si>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</si>
  <si>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</si>
  <si>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</si>
  <si>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</si>
  <si>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</si>
  <si>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</si>
  <si>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</si>
  <si>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</si>
  <si>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</si>
  <si>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</si>
  <si>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</si>
  <si>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</si>
  <si>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</si>
  <si>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</si>
  <si>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</si>
  <si>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</si>
  <si>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</si>
  <si>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</si>
  <si>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</si>
  <si>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</si>
  <si>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</si>
  <si>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</si>
  <si>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</si>
  <si>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</si>
  <si>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</si>
  <si>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</si>
  <si>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</si>
  <si>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</si>
  <si>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</si>
  <si>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</si>
  <si>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</si>
  <si>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</si>
  <si>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</si>
  <si>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</si>
  <si>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</si>
  <si>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</si>
  <si>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</si>
  <si>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</si>
  <si>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</si>
  <si>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</si>
  <si>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</si>
  <si>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</si>
  <si>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</si>
  <si>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</si>
  <si>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</si>
  <si>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</si>
  <si>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</si>
  <si>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</si>
  <si>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</si>
  <si>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</si>
  <si>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</si>
  <si>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</si>
  <si>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</si>
  <si>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</si>
  <si>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</si>
  <si>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</si>
  <si>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</si>
  <si>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</si>
  <si>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</si>
  <si>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</si>
  <si>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</si>
  <si>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</si>
  <si>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</si>
  <si>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</si>
  <si>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</si>
  <si>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</si>
  <si>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</si>
  <si>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</si>
  <si>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</si>
  <si>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</si>
  <si>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</si>
  <si>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</si>
  <si>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</si>
  <si>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</si>
  <si>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</si>
  <si>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</si>
  <si>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</si>
  <si>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</si>
  <si>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</si>
  <si>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</si>
  <si>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</si>
  <si>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</si>
  <si>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</si>
  <si>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</si>
  <si>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</si>
  <si>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</si>
  <si>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</si>
  <si>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</si>
  <si>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</si>
  <si>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</si>
  <si>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</si>
  <si>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</si>
  <si>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</si>
  <si>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</si>
  <si>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</si>
  <si>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</si>
  <si>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</si>
  <si>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</si>
  <si>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</si>
  <si>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</si>
  <si>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</si>
  <si>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</si>
  <si>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</si>
  <si>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</si>
  <si>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</si>
  <si>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</si>
  <si>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</si>
  <si>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</si>
  <si>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</si>
  <si>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</si>
  <si>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</si>
  <si>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</si>
  <si>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</si>
  <si>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</si>
  <si>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</si>
  <si>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</si>
  <si>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</si>
  <si>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</si>
  <si>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</si>
  <si>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</si>
  <si>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</si>
  <si>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</si>
  <si>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</si>
  <si>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</si>
  <si>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</si>
  <si>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</si>
  <si>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</si>
  <si>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</si>
  <si>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</si>
  <si>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</si>
  <si>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</si>
  <si>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</si>
  <si>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</si>
  <si>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</si>
  <si>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</si>
  <si>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</si>
  <si>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</si>
  <si>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</si>
  <si>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</si>
  <si>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</si>
  <si>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</si>
  <si>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</si>
  <si>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</si>
  <si>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</si>
  <si>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</si>
  <si>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</si>
  <si>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</si>
  <si>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</si>
  <si>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</si>
  <si>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</si>
  <si>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</si>
  <si>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</si>
  <si>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</si>
  <si>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</si>
  <si>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</si>
  <si>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</si>
  <si>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</si>
  <si>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</si>
  <si>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</si>
  <si>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</si>
  <si>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</si>
  <si>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</si>
  <si>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</si>
  <si>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</si>
  <si>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</si>
  <si>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</si>
  <si>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</si>
  <si>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</si>
  <si>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</si>
  <si>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</si>
  <si>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</si>
  <si>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</si>
  <si>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</si>
  <si>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</si>
  <si>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</si>
  <si>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</si>
  <si>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</si>
  <si>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</si>
  <si>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</si>
  <si>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</si>
  <si>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</si>
  <si>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</si>
  <si>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</si>
  <si>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</si>
  <si>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</si>
  <si>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</si>
  <si>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</si>
  <si>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</si>
  <si>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</si>
  <si>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</si>
  <si>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</si>
  <si>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</si>
  <si>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</si>
  <si>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</si>
  <si>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</si>
  <si>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</si>
  <si>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</si>
  <si>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</si>
  <si>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</si>
  <si>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</si>
  <si>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</si>
  <si>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</si>
  <si>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</si>
  <si>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</si>
  <si>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</si>
  <si>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</si>
  <si>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</si>
  <si>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</si>
  <si>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</si>
  <si>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</si>
  <si>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</si>
  <si>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</si>
  <si>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</si>
  <si>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</si>
  <si>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</si>
  <si>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</si>
  <si>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</si>
  <si>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</si>
  <si>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</si>
  <si>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</si>
  <si>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</si>
  <si>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</si>
  <si>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</si>
  <si>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</si>
  <si>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</si>
  <si>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</si>
  <si>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</si>
  <si>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</si>
  <si>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</si>
  <si>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</si>
  <si>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</si>
  <si>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</si>
  <si>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</si>
  <si>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</si>
  <si>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</si>
  <si>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</si>
  <si>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</si>
  <si>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</si>
  <si>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</si>
  <si>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</si>
  <si>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</si>
  <si>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</si>
  <si>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</si>
  <si>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</si>
  <si>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</si>
  <si>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</si>
  <si>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</si>
  <si>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</si>
  <si>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</si>
  <si>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</si>
  <si>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</si>
  <si>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</si>
  <si>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</si>
  <si>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</si>
  <si>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</si>
  <si>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</si>
  <si>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</si>
  <si>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</si>
  <si>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</si>
  <si>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</si>
  <si>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</si>
  <si>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</si>
  <si>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</si>
  <si>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</si>
  <si>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</si>
  <si>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</si>
  <si>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</si>
  <si>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</si>
  <si>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</si>
  <si>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</si>
  <si>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</si>
  <si>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</si>
  <si>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</si>
  <si>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</si>
  <si>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</si>
  <si>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</si>
  <si>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</si>
  <si>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</si>
  <si>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</si>
  <si>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</si>
  <si>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</si>
  <si>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</si>
  <si>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</si>
  <si>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</si>
  <si>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</si>
  <si>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</si>
  <si>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</si>
  <si>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</si>
  <si>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</si>
  <si>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</si>
  <si>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</si>
  <si>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</si>
  <si>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</si>
  <si>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</si>
  <si>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</si>
  <si>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</si>
  <si>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</si>
  <si>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</si>
  <si>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</si>
  <si>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</si>
  <si>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</si>
  <si>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</si>
  <si>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</si>
  <si>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</si>
  <si>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</si>
  <si>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</si>
  <si>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</si>
  <si>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</si>
  <si>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</si>
  <si>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</si>
  <si>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</si>
  <si>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</si>
  <si>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</si>
  <si>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</si>
  <si>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</si>
  <si>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</si>
  <si>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</si>
  <si>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</si>
  <si>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</si>
  <si>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</si>
  <si>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</si>
  <si>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</si>
  <si>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</si>
  <si>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</si>
  <si>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</si>
  <si>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</si>
  <si>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</si>
  <si>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</si>
  <si>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</si>
  <si>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</si>
  <si>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</si>
  <si>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</si>
  <si>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</si>
  <si>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</si>
  <si>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</si>
  <si>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</si>
  <si>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</si>
  <si>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</si>
  <si>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</si>
  <si>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</si>
  <si>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</si>
  <si>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</si>
  <si>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</si>
  <si>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</si>
  <si>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</si>
  <si>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</si>
  <si>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</si>
  <si>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</si>
  <si>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</si>
  <si>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</si>
  <si>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</si>
  <si>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</si>
  <si>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</si>
  <si>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</si>
  <si>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</si>
  <si>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</si>
  <si>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</si>
  <si>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</si>
  <si>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</si>
  <si>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</si>
  <si>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</si>
  <si>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</si>
  <si>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</si>
  <si>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</si>
  <si>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</si>
  <si>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</si>
  <si>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</si>
  <si>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</si>
  <si>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</si>
  <si>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</si>
  <si>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</si>
  <si>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</si>
  <si>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</si>
  <si>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</si>
  <si>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</si>
  <si>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</si>
  <si>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</si>
  <si>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</si>
  <si>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</si>
  <si>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</si>
  <si>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</si>
  <si>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</si>
  <si>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</si>
  <si>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</si>
  <si>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</si>
  <si>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</si>
  <si>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</si>
  <si>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</si>
  <si>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</si>
  <si>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</si>
  <si>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</si>
  <si>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</si>
  <si>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</si>
  <si>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</si>
  <si>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</si>
  <si>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</si>
  <si>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</si>
  <si>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</si>
  <si>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</si>
  <si>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</si>
  <si>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</si>
  <si>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</si>
  <si>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</si>
  <si>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</si>
  <si>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</si>
  <si>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</si>
  <si>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</si>
  <si>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</si>
  <si>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</si>
  <si>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</si>
  <si>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</si>
  <si>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</si>
  <si>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</si>
  <si>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</si>
  <si>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</si>
  <si>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</si>
  <si>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</si>
  <si>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</si>
  <si>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</si>
  <si>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</si>
  <si>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</si>
  <si>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</si>
  <si>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</si>
  <si>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</si>
  <si>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</si>
  <si>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</si>
  <si>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</si>
  <si>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</si>
  <si>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</si>
  <si>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</si>
  <si>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</si>
  <si>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</si>
  <si>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</si>
  <si>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</si>
  <si>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</si>
  <si>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</si>
  <si>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</si>
  <si>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</si>
  <si>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</si>
  <si>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</si>
  <si>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</si>
  <si>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</si>
  <si>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</si>
  <si>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</si>
  <si>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</si>
  <si>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</si>
  <si>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</si>
  <si>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</si>
  <si>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</si>
  <si>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</si>
  <si>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</si>
  <si>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</si>
  <si>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</si>
  <si>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</si>
  <si>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</si>
  <si>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</si>
  <si>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</si>
  <si>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</si>
  <si>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</si>
  <si>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</si>
  <si>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</si>
  <si>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</si>
  <si>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</si>
  <si>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</si>
  <si>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</si>
  <si>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</si>
  <si>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</si>
  <si>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</si>
  <si>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</si>
  <si>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</si>
  <si>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</si>
  <si>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</si>
  <si>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</si>
  <si>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</si>
  <si>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</si>
  <si>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</si>
  <si>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</si>
  <si>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</si>
  <si>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</si>
  <si>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</si>
  <si>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</si>
  <si>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</si>
  <si>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</si>
  <si>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</si>
  <si>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</si>
  <si>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</si>
  <si>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</si>
  <si>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</si>
  <si>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</si>
  <si>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</si>
  <si>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</si>
  <si>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</si>
  <si>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</si>
  <si>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</si>
  <si>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</si>
  <si>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</si>
  <si>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</si>
  <si>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</si>
  <si>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</si>
  <si>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</si>
  <si>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</si>
  <si>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</si>
  <si>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</si>
  <si>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</si>
  <si>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</si>
  <si>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</si>
  <si>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</si>
  <si>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</si>
  <si>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</si>
  <si>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</si>
  <si>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</si>
  <si>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</si>
  <si>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</si>
  <si>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</si>
  <si>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</si>
  <si>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</si>
  <si>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</si>
  <si>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</si>
  <si>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</si>
  <si>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</si>
  <si>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</si>
  <si>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</si>
  <si>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</si>
  <si>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</si>
  <si>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</si>
  <si>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</si>
  <si>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</si>
  <si>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</si>
  <si>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</si>
  <si>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</si>
  <si>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</si>
  <si>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</si>
  <si>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</si>
  <si>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</si>
  <si>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</si>
  <si>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</si>
  <si>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</si>
  <si>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</si>
  <si>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</si>
  <si>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</si>
  <si>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</si>
  <si>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</si>
  <si>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</si>
  <si>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</si>
  <si>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</si>
  <si>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</si>
  <si>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</si>
  <si>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</si>
  <si>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</si>
  <si>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</si>
  <si>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</si>
  <si>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</si>
  <si>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</si>
  <si>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</si>
  <si>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</si>
  <si>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</si>
  <si>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</si>
  <si>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</si>
  <si>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</si>
  <si>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</si>
  <si>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</si>
  <si>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</si>
  <si>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</si>
  <si>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</si>
  <si>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</si>
  <si>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</si>
  <si>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</si>
  <si>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</si>
  <si>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</si>
  <si>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</si>
  <si>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</si>
  <si>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</si>
  <si>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</si>
  <si>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</si>
  <si>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</si>
  <si>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</si>
  <si>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</si>
  <si>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</si>
  <si>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</si>
  <si>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</si>
  <si>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</si>
  <si>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</si>
  <si>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</si>
  <si>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</si>
  <si>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</si>
  <si>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</si>
  <si>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</si>
  <si>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</si>
  <si>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</si>
  <si>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</si>
  <si>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</si>
  <si>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</si>
  <si>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</si>
  <si>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</si>
  <si>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</si>
  <si>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</si>
  <si>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</si>
  <si>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</si>
  <si>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</si>
  <si>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</si>
  <si>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</si>
  <si>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</si>
  <si>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</si>
  <si>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</si>
  <si>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</si>
  <si>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</si>
  <si>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</si>
  <si>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</si>
  <si>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</si>
  <si>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</si>
  <si>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</si>
  <si>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</si>
  <si>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</si>
  <si>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</si>
  <si>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</si>
  <si>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</si>
  <si>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</si>
  <si>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</si>
  <si>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</si>
  <si>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</si>
  <si>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</si>
  <si>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</si>
  <si>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</si>
  <si>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</si>
  <si>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</si>
  <si>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</si>
  <si>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</si>
  <si>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</si>
  <si>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</si>
  <si>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</si>
  <si>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</si>
  <si>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</si>
  <si>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</si>
  <si>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</si>
  <si>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</si>
  <si>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</si>
  <si>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</si>
  <si>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</si>
  <si>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</si>
  <si>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</si>
  <si>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</si>
  <si>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</si>
  <si>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</si>
  <si>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</si>
  <si>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</si>
  <si>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</si>
  <si>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</si>
  <si>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</si>
  <si>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</si>
  <si>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</si>
  <si>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</si>
  <si>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</si>
  <si>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</si>
  <si>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</si>
  <si>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</si>
  <si>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</si>
  <si>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</si>
  <si>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</si>
  <si>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</si>
  <si>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</si>
  <si>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</si>
  <si>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</si>
  <si>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</si>
  <si>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</si>
  <si>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</si>
  <si>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</si>
  <si>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</si>
  <si>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</si>
  <si>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</si>
  <si>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</si>
  <si>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</si>
  <si>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</si>
  <si>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</si>
  <si>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</si>
  <si>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</si>
  <si>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</si>
  <si>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</si>
  <si>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</si>
  <si>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</si>
  <si>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</si>
  <si>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</si>
  <si>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</si>
  <si>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</si>
  <si>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</si>
  <si>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</si>
  <si>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</si>
  <si>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</si>
  <si>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</si>
  <si>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</si>
  <si>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</si>
  <si>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</si>
  <si>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</si>
  <si>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</si>
  <si>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</si>
  <si>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</si>
  <si>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</si>
  <si>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</si>
  <si>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</si>
  <si>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</si>
  <si>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</si>
  <si>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</si>
  <si>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</si>
  <si>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</si>
  <si>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</si>
  <si>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</si>
  <si>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</si>
  <si>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</si>
  <si>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</si>
  <si>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</si>
  <si>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</si>
  <si>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</si>
  <si>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</si>
  <si>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</si>
  <si>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</si>
  <si>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</si>
  <si>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</si>
  <si>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</si>
  <si>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</si>
  <si>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</si>
  <si>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</si>
  <si>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</si>
  <si>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</si>
  <si>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</si>
  <si>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</si>
  <si>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</si>
  <si>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</si>
  <si>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</si>
  <si>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</si>
  <si>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</si>
  <si>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</si>
  <si>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</si>
  <si>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</si>
  <si>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</si>
  <si>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</si>
  <si>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</si>
  <si>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</si>
  <si>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</si>
  <si>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</si>
  <si>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</si>
  <si>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</si>
  <si>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</si>
  <si>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</si>
  <si>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</si>
  <si>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</si>
  <si>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</si>
  <si>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</si>
  <si>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</si>
  <si>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</si>
  <si>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</si>
  <si>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</si>
  <si>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</si>
  <si>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</si>
  <si>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</si>
  <si>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</si>
  <si>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</si>
  <si>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</si>
  <si>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</si>
  <si>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</si>
  <si>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</si>
  <si>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</si>
  <si>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</si>
  <si>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</si>
  <si>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</si>
  <si>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</si>
  <si>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</si>
  <si>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</si>
  <si>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</si>
  <si>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</si>
  <si>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</si>
  <si>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</si>
  <si>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</si>
  <si>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</si>
  <si>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</si>
  <si>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</si>
  <si>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</si>
  <si>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</si>
  <si>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</si>
  <si>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</si>
  <si>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</si>
  <si>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</si>
  <si>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</si>
  <si>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</si>
  <si>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</si>
  <si>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</si>
  <si>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</si>
  <si>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</si>
  <si>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</si>
  <si>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</si>
  <si>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</si>
  <si>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</si>
  <si>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</si>
  <si>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</si>
  <si>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</si>
  <si>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</si>
  <si>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</si>
  <si>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</si>
  <si>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</si>
  <si>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</si>
  <si>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</si>
  <si>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</si>
  <si>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</si>
  <si>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</si>
  <si>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</si>
  <si>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</si>
  <si>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</si>
  <si>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</si>
  <si>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</si>
  <si>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</si>
  <si>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</si>
  <si>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</si>
  <si>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</si>
  <si>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</si>
  <si>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</si>
  <si>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</si>
  <si>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</si>
  <si>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</si>
  <si>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</si>
  <si>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</si>
  <si>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</si>
  <si>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</si>
  <si>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</si>
  <si>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</si>
  <si>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</si>
  <si>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</si>
  <si>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</si>
  <si>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</si>
  <si>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</si>
  <si>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</si>
  <si>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</si>
  <si>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</si>
  <si>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</si>
  <si>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</si>
  <si>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</si>
  <si>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</si>
  <si>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</si>
  <si>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</si>
  <si>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</si>
  <si>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</si>
  <si>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</si>
  <si>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</si>
  <si>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</si>
  <si>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</si>
  <si>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</si>
  <si>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</si>
  <si>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</si>
  <si>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</si>
  <si>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</si>
  <si>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</si>
  <si>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</si>
  <si>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</si>
  <si>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</si>
  <si>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</si>
  <si>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</si>
  <si>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</si>
  <si>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</si>
  <si>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</si>
  <si>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</si>
  <si>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</si>
  <si>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</si>
  <si>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</si>
  <si>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</si>
  <si>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</si>
  <si>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</si>
  <si>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</si>
  <si>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</si>
  <si>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</si>
  <si>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</si>
  <si>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</si>
  <si>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</si>
  <si>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</si>
  <si>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</si>
  <si>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</si>
  <si>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</si>
  <si>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</si>
  <si>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</si>
  <si>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</si>
  <si>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</si>
  <si>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</si>
  <si>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</si>
  <si>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</si>
  <si>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</si>
  <si>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</si>
  <si>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</si>
  <si>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</si>
  <si>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</si>
  <si>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</si>
  <si>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</si>
  <si>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</si>
  <si>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</si>
  <si>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</si>
  <si>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</si>
  <si>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</si>
  <si>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</si>
  <si>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</si>
  <si>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</si>
  <si>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</si>
  <si>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</si>
  <si>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</si>
  <si>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</si>
  <si>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</si>
  <si>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</si>
  <si>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</si>
  <si>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</si>
  <si>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</si>
  <si>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</si>
  <si>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</si>
  <si>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</si>
  <si>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</si>
  <si>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</si>
  <si>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</si>
  <si>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</si>
  <si>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</si>
  <si>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</si>
  <si>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</si>
  <si>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</si>
  <si>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</si>
  <si>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</si>
  <si>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</si>
  <si>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</si>
  <si>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</si>
  <si>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</si>
  <si>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</si>
  <si>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</si>
  <si>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</si>
  <si>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</si>
  <si>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</si>
  <si>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</si>
  <si>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</si>
  <si>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</si>
  <si>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</si>
  <si>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</si>
  <si>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</si>
  <si>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</si>
  <si>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</si>
  <si>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</si>
  <si>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</si>
  <si>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</si>
  <si>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</si>
  <si>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</si>
  <si>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</si>
  <si>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</si>
  <si>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</si>
  <si>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</si>
  <si>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</si>
  <si>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</si>
  <si>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</si>
  <si>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</si>
  <si>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</si>
  <si>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</si>
  <si>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</si>
  <si>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</si>
  <si>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</si>
  <si>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</si>
  <si>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</si>
  <si>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</si>
  <si>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</si>
  <si>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</si>
  <si>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</si>
  <si>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</si>
  <si>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</si>
  <si>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</si>
  <si>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</si>
  <si>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</si>
  <si>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</si>
  <si>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</si>
  <si>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</si>
  <si>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</si>
  <si>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</si>
  <si>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</si>
  <si>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</si>
  <si>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</si>
  <si>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</si>
  <si>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</si>
  <si>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</si>
  <si>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</si>
  <si>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</si>
  <si>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</si>
  <si>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</si>
  <si>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</si>
  <si>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</si>
  <si>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</si>
  <si>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</si>
  <si>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</si>
  <si>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</si>
  <si>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</si>
  <si>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</si>
  <si>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</si>
  <si>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</si>
  <si>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</si>
  <si>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</si>
  <si>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</si>
  <si>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</si>
  <si>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</si>
  <si>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</si>
  <si>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</si>
  <si>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</si>
  <si>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</si>
  <si>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</si>
  <si>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</si>
  <si>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</si>
  <si>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</si>
  <si>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</si>
  <si>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</si>
  <si>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</si>
  <si>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</si>
  <si>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</si>
  <si>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</si>
  <si>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</si>
  <si>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</si>
  <si>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</si>
  <si>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</si>
  <si>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</si>
  <si>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</si>
  <si>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</si>
  <si>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</si>
  <si>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</si>
  <si>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</si>
  <si>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</si>
  <si>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</si>
  <si>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</si>
  <si>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</si>
  <si>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</si>
  <si>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</si>
  <si>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</si>
  <si>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</si>
  <si>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</si>
  <si>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</si>
  <si>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</si>
  <si>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</si>
  <si>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</si>
  <si>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</si>
  <si>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</si>
  <si>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</si>
  <si>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</si>
  <si>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</si>
  <si>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</si>
  <si>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</si>
  <si>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</si>
  <si>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</si>
  <si>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</si>
  <si>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</si>
  <si>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</si>
  <si>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</si>
  <si>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</si>
  <si>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</si>
  <si>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</si>
  <si>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</si>
  <si>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</si>
  <si>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</si>
  <si>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</si>
  <si>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</si>
  <si>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</si>
  <si>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</si>
  <si>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</si>
  <si>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</si>
  <si>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</si>
  <si>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</si>
  <si>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</si>
  <si>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</si>
  <si>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</si>
  <si>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</si>
  <si>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</si>
  <si>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</si>
  <si>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</si>
  <si>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</si>
  <si>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</si>
  <si>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</si>
  <si>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</si>
  <si>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</si>
  <si>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</si>
  <si>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</si>
  <si>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</si>
  <si>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</si>
  <si>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</si>
  <si>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</si>
  <si>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</si>
  <si>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</si>
  <si>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</si>
  <si>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</si>
  <si>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</si>
  <si>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</si>
  <si>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</si>
  <si>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</si>
  <si>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</si>
  <si>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</si>
  <si>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</si>
  <si>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</si>
  <si>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</si>
  <si>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</si>
  <si>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</si>
  <si>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</si>
  <si>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</si>
  <si>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</si>
  <si>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</si>
  <si>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</si>
  <si>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</si>
  <si>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</si>
  <si>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</si>
  <si>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</si>
  <si>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</si>
  <si>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</si>
  <si>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</si>
  <si>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</si>
  <si>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</si>
  <si>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</si>
  <si>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</si>
  <si>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</si>
  <si>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</si>
  <si>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</si>
  <si>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</si>
  <si>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</si>
  <si>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</si>
  <si>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</si>
  <si>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</si>
  <si>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</si>
  <si>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</si>
  <si>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</si>
  <si>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</si>
  <si>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</si>
  <si>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</si>
  <si>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</si>
  <si>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</si>
  <si>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</si>
  <si>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</si>
  <si>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</si>
  <si>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</si>
  <si>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</si>
  <si>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</si>
  <si>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</si>
  <si>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</si>
  <si>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</si>
  <si>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</si>
  <si>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</si>
  <si>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</si>
  <si>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</si>
  <si>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</si>
  <si>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</si>
  <si>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</si>
  <si>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</si>
  <si>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</si>
  <si>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</si>
  <si>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</si>
  <si>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</si>
  <si>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</si>
  <si>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</si>
  <si>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</si>
  <si>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</si>
  <si>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</si>
  <si>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</si>
  <si>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</si>
  <si>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</si>
  <si>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</si>
  <si>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</si>
  <si>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</si>
  <si>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</si>
  <si>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</si>
  <si>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</si>
  <si>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</si>
  <si>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</si>
  <si>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</si>
  <si>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</si>
  <si>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</si>
  <si>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</si>
  <si>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</si>
  <si>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</si>
  <si>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</si>
  <si>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</si>
  <si>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</si>
  <si>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</si>
  <si>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</si>
  <si>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</si>
  <si>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</si>
  <si>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</si>
  <si>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</si>
  <si>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</si>
  <si>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</si>
  <si>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</si>
  <si>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</si>
  <si>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</si>
  <si>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</si>
  <si>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</si>
  <si>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</si>
  <si>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</si>
  <si>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</si>
  <si>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</si>
  <si>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</si>
  <si>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</si>
  <si>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</si>
  <si>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</si>
  <si>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</si>
  <si>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</si>
  <si>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</si>
  <si>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</si>
  <si>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</si>
  <si>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</si>
  <si>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</si>
  <si>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</si>
  <si>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</si>
  <si>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</si>
  <si>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</si>
  <si>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</si>
  <si>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</si>
  <si>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</si>
  <si>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</si>
  <si>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</si>
  <si>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</si>
  <si>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</si>
  <si>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</si>
  <si>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</si>
  <si>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</si>
  <si>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</si>
  <si>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</si>
  <si>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</si>
  <si>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</si>
  <si>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</si>
  <si>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</si>
  <si>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</si>
  <si>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</si>
  <si>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</si>
  <si>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</si>
  <si>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</si>
  <si>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</si>
  <si>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</si>
  <si>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</si>
  <si>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</si>
  <si>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</si>
  <si>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</si>
  <si>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</si>
  <si>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</si>
  <si>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</si>
  <si>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</si>
  <si>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</si>
  <si>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</si>
  <si>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</si>
  <si>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</si>
  <si>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</si>
  <si>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</si>
  <si>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</si>
  <si>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</si>
  <si>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</si>
  <si>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</si>
  <si>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</si>
  <si>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</si>
  <si>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</si>
  <si>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</si>
  <si>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</si>
  <si>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</si>
  <si>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</si>
  <si>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</si>
  <si>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</si>
  <si>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</si>
  <si>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</si>
  <si>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</si>
  <si>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</si>
  <si>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</si>
  <si>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</si>
  <si>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</si>
  <si>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</si>
  <si>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</si>
  <si>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</si>
  <si>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</si>
  <si>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</si>
  <si>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</si>
  <si>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</si>
  <si>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</si>
  <si>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</si>
  <si>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</si>
  <si>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</si>
  <si>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</si>
  <si>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</si>
  <si>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</si>
  <si>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</si>
  <si>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</si>
  <si>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</si>
  <si>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</si>
  <si>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</si>
  <si>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</si>
  <si>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</si>
  <si>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</si>
  <si>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</si>
  <si>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</si>
  <si>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</si>
  <si>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</si>
  <si>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</si>
  <si>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</si>
  <si>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</si>
  <si>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</si>
  <si>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</si>
  <si>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</si>
  <si>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</si>
  <si>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</si>
  <si>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</si>
  <si>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</si>
  <si>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</si>
  <si>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</si>
  <si>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</si>
  <si>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</si>
  <si>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</si>
  <si>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</si>
  <si>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</si>
  <si>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</si>
  <si>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</si>
  <si>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</si>
  <si>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</si>
  <si>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</si>
  <si>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</si>
  <si>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</si>
  <si>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</si>
  <si>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</si>
  <si>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</si>
  <si>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</si>
  <si>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</si>
  <si>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</si>
  <si>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</si>
  <si>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</si>
  <si>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</si>
  <si>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</si>
  <si>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</si>
  <si>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</si>
  <si>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</si>
  <si>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</si>
  <si>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</si>
  <si>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</si>
  <si>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</si>
  <si>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</si>
  <si>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</si>
  <si>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</si>
  <si>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</si>
  <si>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</si>
  <si>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</si>
  <si>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</si>
  <si>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</si>
  <si>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</si>
  <si>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</si>
  <si>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</si>
  <si>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</si>
  <si>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</si>
  <si>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</si>
  <si>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</si>
  <si>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</si>
  <si>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</si>
  <si>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</si>
  <si>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</si>
  <si>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</si>
  <si>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</si>
  <si>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</si>
  <si>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</si>
  <si>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</si>
  <si>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</si>
  <si>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</si>
  <si>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</si>
  <si>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</si>
  <si>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</si>
  <si>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</si>
  <si>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</si>
  <si>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</si>
  <si>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</si>
  <si>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</si>
  <si>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</si>
  <si>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</si>
  <si>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</si>
  <si>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</si>
  <si>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</si>
  <si>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</si>
  <si>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</si>
  <si>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</si>
  <si>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</si>
  <si>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</si>
  <si>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</si>
  <si>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</si>
  <si>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</si>
  <si>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</si>
  <si>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</si>
  <si>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</si>
  <si>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</si>
  <si>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</si>
  <si>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</si>
  <si>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</si>
  <si>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</si>
  <si>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</si>
  <si>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</si>
  <si>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</si>
  <si>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</si>
  <si>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</si>
  <si>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</si>
  <si>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</si>
  <si>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</si>
  <si>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</si>
  <si>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</si>
  <si>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</si>
  <si>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</si>
  <si>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</si>
  <si>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</si>
  <si>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</si>
  <si>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</si>
  <si>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</si>
  <si>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</si>
  <si>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</si>
  <si>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</si>
  <si>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</si>
  <si>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</si>
  <si>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</si>
  <si>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</si>
  <si>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</si>
  <si>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</si>
  <si>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</si>
  <si>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</si>
  <si>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</si>
  <si>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</si>
  <si>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</si>
  <si>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</si>
  <si>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</si>
  <si>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</si>
  <si>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</si>
  <si>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</si>
  <si>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</si>
  <si>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</si>
  <si>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</si>
  <si>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</si>
  <si>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</si>
  <si>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</si>
  <si>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</si>
  <si>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</si>
  <si>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</si>
  <si>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</si>
  <si>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</si>
  <si>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</si>
  <si>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</si>
  <si>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</si>
  <si>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</si>
  <si>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</si>
  <si>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</si>
  <si>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</si>
  <si>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</si>
  <si>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</si>
  <si>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</si>
  <si>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</si>
  <si>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</si>
  <si>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</si>
  <si>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</si>
  <si>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</si>
  <si>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</si>
  <si>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</si>
  <si>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</si>
  <si>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</si>
  <si>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</si>
  <si>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</si>
  <si>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</si>
  <si>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</si>
  <si>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</si>
  <si>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</si>
  <si>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</si>
  <si>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</si>
  <si>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</si>
  <si>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</si>
  <si>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</si>
  <si>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</si>
  <si>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</si>
  <si>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</si>
  <si>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</si>
  <si>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</si>
  <si>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</si>
  <si>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</si>
  <si>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</si>
  <si>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</si>
  <si>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</si>
  <si>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</si>
  <si>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</si>
  <si>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</si>
  <si>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</si>
  <si>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</si>
  <si>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</si>
  <si>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</si>
  <si>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</si>
  <si>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</si>
  <si>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</si>
  <si>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</si>
  <si>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</si>
  <si>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</si>
  <si>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</si>
  <si>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</si>
  <si>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</si>
  <si>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</si>
  <si>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</si>
  <si>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</si>
  <si>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</si>
  <si>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</si>
  <si>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</si>
  <si>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</si>
  <si>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</si>
  <si>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</si>
  <si>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</si>
  <si>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</si>
  <si>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</si>
  <si>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</si>
  <si>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</si>
  <si>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</si>
  <si>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</si>
  <si>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</si>
  <si>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</si>
  <si>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</si>
  <si>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</si>
  <si>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</si>
  <si>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</si>
  <si>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</si>
  <si>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</si>
  <si>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</si>
  <si>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</si>
  <si>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</si>
  <si>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</si>
  <si>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</si>
  <si>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</si>
  <si>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</si>
  <si>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</si>
  <si>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</si>
  <si>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</si>
  <si>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</si>
  <si>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</si>
  <si>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</si>
  <si>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</si>
  <si>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</si>
  <si>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</si>
  <si>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</si>
  <si>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</si>
  <si>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</si>
  <si>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</si>
  <si>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</si>
  <si>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</si>
  <si>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</si>
  <si>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</si>
  <si>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</si>
  <si>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</si>
  <si>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</si>
  <si>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</si>
  <si>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</si>
  <si>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</si>
  <si>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</si>
  <si>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</si>
  <si>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</si>
  <si>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</si>
  <si>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</si>
  <si>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</si>
  <si>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</si>
  <si>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</si>
  <si>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</si>
  <si>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</si>
  <si>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</si>
  <si>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</si>
  <si>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</si>
  <si>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</si>
  <si>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</si>
  <si>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</si>
  <si>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</si>
  <si>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</si>
  <si>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</si>
  <si>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</si>
  <si>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</si>
  <si>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</si>
  <si>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</si>
  <si>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</si>
  <si>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</si>
  <si>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</si>
  <si>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</si>
  <si>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</si>
  <si>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</si>
  <si>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</si>
  <si>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</si>
  <si>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</si>
  <si>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</si>
  <si>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</si>
  <si>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</si>
  <si>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</si>
  <si>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</si>
  <si>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</si>
  <si>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</si>
  <si>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</si>
  <si>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</si>
  <si>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</si>
  <si>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</si>
  <si>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</si>
  <si>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</si>
  <si>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</si>
  <si>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</si>
  <si>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</si>
  <si>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</si>
  <si>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</si>
  <si>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</si>
  <si>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</si>
  <si>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</si>
  <si>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</si>
  <si>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</si>
  <si>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</si>
  <si>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</si>
  <si>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</si>
  <si>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</si>
  <si>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</si>
  <si>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</si>
  <si>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</si>
  <si>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</si>
  <si>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</si>
  <si>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</si>
  <si>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</si>
  <si>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</si>
  <si>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</si>
  <si>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</si>
  <si>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</si>
  <si>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</si>
  <si>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</si>
  <si>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</si>
  <si>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</si>
  <si>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</si>
  <si>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</si>
  <si>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</si>
  <si>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</si>
  <si>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</si>
  <si>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</si>
  <si>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</si>
  <si>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</si>
  <si>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</si>
  <si>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</si>
  <si>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</si>
  <si>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</si>
  <si>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</si>
  <si>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</si>
  <si>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</si>
  <si>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</si>
  <si>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</si>
  <si>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</si>
  <si>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</si>
  <si>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</si>
  <si>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</si>
  <si>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</si>
  <si>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</si>
  <si>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</si>
  <si>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</si>
  <si>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</si>
  <si>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</si>
  <si>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</si>
  <si>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</si>
  <si>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</si>
  <si>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</si>
  <si>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</si>
  <si>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</si>
  <si>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</si>
  <si>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</si>
  <si>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</si>
  <si>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</si>
  <si>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</si>
  <si>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</si>
  <si>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</si>
  <si>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</si>
  <si>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</si>
  <si>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</si>
  <si>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</si>
  <si>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</si>
  <si>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</si>
  <si>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</si>
  <si>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</si>
  <si>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</si>
  <si>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</si>
  <si>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</si>
  <si>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</si>
  <si>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</si>
  <si>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</si>
  <si>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</si>
  <si>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</si>
  <si>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</si>
  <si>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</si>
  <si>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</si>
  <si>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</si>
  <si>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</si>
  <si>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</si>
  <si>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</si>
  <si>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</si>
  <si>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</si>
  <si>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</si>
  <si>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</si>
  <si>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</si>
  <si>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</si>
  <si>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</si>
  <si>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</si>
  <si>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</si>
  <si>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</si>
  <si>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</si>
  <si>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</si>
  <si>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</si>
  <si>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</si>
  <si>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</si>
  <si>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</si>
  <si>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</si>
  <si>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</si>
  <si>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</si>
  <si>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</si>
  <si>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</si>
  <si>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</si>
  <si>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</si>
  <si>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</si>
  <si>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</si>
  <si>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</si>
  <si>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</si>
  <si>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</si>
  <si>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</si>
  <si>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</si>
  <si>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</si>
  <si>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</si>
  <si>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</si>
  <si>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</si>
  <si>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</si>
  <si>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</si>
  <si>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</si>
  <si>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</si>
  <si>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</si>
  <si>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</si>
  <si>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</si>
  <si>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</si>
  <si>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</si>
  <si>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</si>
  <si>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</si>
  <si>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</si>
  <si>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</si>
  <si>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</si>
  <si>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</si>
  <si>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</si>
  <si>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</si>
  <si>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</si>
  <si>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</si>
  <si>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</si>
  <si>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</si>
  <si>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</si>
  <si>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</si>
  <si>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</si>
  <si>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</si>
  <si>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</si>
  <si>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</si>
  <si>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</si>
  <si>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</si>
  <si>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</si>
  <si>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</si>
  <si>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</si>
  <si>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</si>
  <si>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</si>
  <si>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</si>
  <si>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</si>
  <si>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</si>
  <si>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</si>
  <si>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</si>
  <si>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</si>
  <si>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</si>
  <si>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</si>
  <si>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</si>
  <si>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</si>
  <si>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</si>
  <si>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</si>
  <si>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</si>
  <si>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</si>
  <si>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</si>
  <si>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</si>
  <si>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</si>
  <si>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</si>
  <si>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</si>
  <si>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</si>
  <si>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</si>
  <si>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</si>
  <si>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</si>
  <si>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</si>
  <si>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</si>
  <si>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</si>
  <si>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</si>
  <si>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</si>
  <si>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</si>
  <si>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</si>
  <si>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</si>
  <si>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</si>
  <si>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</si>
  <si>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</si>
  <si>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</si>
  <si>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</si>
  <si>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</si>
  <si>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</si>
  <si>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</si>
  <si>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</si>
  <si>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</si>
  <si>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</si>
  <si>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</si>
  <si>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</si>
  <si>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</si>
  <si>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</si>
  <si>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</si>
  <si>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</si>
  <si>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</si>
  <si>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</si>
  <si>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</si>
  <si>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</si>
  <si>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</si>
  <si>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</si>
  <si>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</si>
  <si>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</si>
  <si>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</si>
  <si>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</si>
  <si>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</si>
  <si>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</si>
  <si>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</si>
  <si>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</si>
  <si>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</si>
  <si>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</si>
  <si>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</si>
  <si>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</si>
  <si>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</si>
  <si>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</si>
  <si>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</si>
  <si>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</si>
  <si>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</si>
  <si>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</si>
  <si>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</si>
  <si>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</si>
  <si>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</si>
  <si>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</si>
  <si>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</si>
  <si>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</si>
  <si>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</si>
  <si>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</si>
  <si>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</si>
  <si>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</si>
  <si>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</si>
  <si>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</si>
  <si>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</si>
  <si>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</si>
  <si>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</si>
  <si>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</si>
  <si>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</si>
  <si>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</si>
  <si>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</si>
  <si>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</si>
  <si>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</si>
  <si>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</si>
  <si>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</si>
  <si>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</si>
  <si>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</si>
  <si>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</si>
  <si>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</si>
  <si>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</si>
  <si>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</si>
  <si>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</si>
  <si>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</si>
  <si>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</si>
  <si>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</si>
  <si>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</si>
  <si>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</si>
  <si>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</si>
  <si>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</si>
  <si>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</si>
  <si>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</si>
  <si>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</si>
  <si>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</si>
  <si>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</si>
  <si>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</si>
  <si>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</si>
  <si>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</si>
  <si>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</si>
  <si>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</si>
  <si>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</si>
  <si>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</si>
  <si>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</si>
  <si>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</si>
  <si>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</si>
  <si>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</si>
  <si>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</si>
  <si>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</si>
  <si>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</si>
  <si>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</si>
  <si>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</si>
  <si>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</si>
  <si>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</si>
  <si>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</si>
  <si>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</si>
  <si>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</si>
  <si>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</si>
  <si>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</si>
  <si>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</si>
  <si>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</si>
  <si>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</si>
  <si>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</si>
  <si>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</si>
  <si>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</si>
  <si>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</si>
  <si>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</si>
  <si>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</si>
  <si>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</si>
  <si>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</si>
  <si>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</si>
  <si>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</si>
  <si>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</si>
  <si>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</si>
  <si>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</si>
  <si>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</si>
  <si>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</si>
  <si>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</si>
  <si>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</si>
  <si>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</si>
  <si>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</si>
  <si>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</si>
  <si>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</si>
  <si>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</si>
  <si>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</si>
  <si>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</si>
  <si>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</si>
  <si>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</si>
  <si>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</si>
  <si>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</si>
  <si>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</si>
  <si>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</si>
  <si>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</si>
  <si>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</si>
  <si>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</si>
  <si>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</si>
  <si>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</si>
  <si>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</si>
  <si>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</si>
  <si>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</si>
  <si>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</si>
  <si>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</si>
  <si>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</si>
  <si>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</si>
  <si>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</si>
  <si>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</si>
  <si>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</si>
  <si>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</si>
  <si>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</si>
  <si>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</si>
  <si>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</si>
  <si>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</si>
  <si>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</si>
  <si>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</si>
  <si>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</si>
  <si>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</si>
  <si>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</si>
  <si>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</si>
  <si>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</si>
  <si>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</si>
  <si>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</si>
  <si>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</si>
  <si>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</si>
  <si>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</si>
  <si>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</si>
  <si>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</si>
  <si>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</si>
  <si>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</si>
  <si>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</si>
  <si>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</si>
  <si>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</si>
  <si>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</si>
  <si>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</si>
  <si>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</si>
  <si>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</si>
  <si>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</si>
  <si>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</si>
  <si>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</si>
  <si>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</si>
  <si>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</si>
  <si>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</si>
  <si>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</si>
  <si>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</si>
  <si>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</si>
  <si>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</si>
  <si>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</si>
  <si>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</si>
  <si>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</si>
  <si>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</si>
  <si>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</si>
  <si>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</si>
  <si>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</si>
  <si>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</si>
  <si>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</si>
  <si>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</si>
  <si>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</si>
  <si>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</si>
  <si>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</si>
  <si>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</si>
  <si>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</si>
  <si>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</si>
  <si>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</si>
  <si>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</si>
  <si>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</si>
  <si>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</si>
  <si>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</si>
  <si>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</si>
  <si>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</si>
  <si>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</si>
  <si>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</si>
  <si>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</si>
  <si>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</si>
  <si>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</si>
  <si>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</si>
  <si>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</si>
  <si>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</si>
  <si>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</si>
  <si>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</si>
  <si>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</si>
  <si>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</si>
  <si>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</si>
  <si>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</si>
  <si>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</si>
  <si>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</si>
  <si>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</si>
  <si>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</si>
  <si>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</si>
  <si>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</si>
  <si>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</si>
  <si>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</si>
  <si>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</si>
  <si>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</si>
  <si>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</si>
  <si>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</si>
  <si>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</si>
  <si>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</si>
  <si>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</si>
  <si>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</si>
  <si>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</si>
  <si>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</si>
  <si>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</si>
  <si>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</si>
  <si>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</si>
  <si>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</si>
  <si>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</si>
  <si>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</si>
  <si>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</si>
  <si>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</si>
  <si>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</si>
  <si>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</si>
  <si>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</si>
  <si>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</si>
  <si>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</si>
  <si>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</si>
  <si>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</si>
  <si>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</si>
  <si>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</si>
  <si>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</si>
  <si>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</si>
  <si>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</si>
  <si>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</si>
  <si>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</si>
  <si>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</si>
  <si>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</si>
  <si>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</si>
  <si>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</si>
  <si>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</si>
  <si>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</si>
  <si>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</si>
  <si>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</si>
  <si>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</si>
  <si>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</si>
  <si>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</si>
  <si>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</si>
  <si>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</si>
  <si>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</si>
  <si>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</si>
  <si>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</si>
  <si>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</si>
  <si>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</si>
  <si>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</si>
  <si>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</si>
  <si>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</si>
  <si>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</si>
  <si>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</si>
  <si>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</si>
  <si>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</si>
  <si>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</si>
  <si>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</si>
  <si>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</si>
  <si>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</si>
  <si>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</si>
  <si>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</si>
  <si>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</si>
  <si>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</si>
  <si>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</si>
  <si>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</si>
  <si>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</si>
  <si>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</si>
  <si>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</si>
  <si>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</si>
  <si>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</si>
  <si>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</si>
  <si>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</si>
  <si>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</si>
  <si>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</si>
  <si>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</si>
  <si>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</si>
  <si>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</si>
  <si>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</si>
  <si>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</si>
  <si>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</si>
  <si>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</si>
  <si>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</si>
  <si>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</si>
  <si>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</si>
  <si>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</si>
  <si>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</si>
  <si>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</si>
  <si>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</si>
  <si>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</si>
  <si>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</si>
  <si>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</si>
  <si>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</si>
  <si>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</si>
  <si>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</si>
  <si>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</si>
  <si>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</si>
  <si>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</si>
  <si>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</si>
  <si>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</si>
  <si>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</si>
  <si>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</si>
  <si>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</si>
  <si>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</si>
  <si>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</si>
  <si>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</si>
  <si>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</si>
  <si>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</si>
  <si>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</si>
  <si>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</si>
  <si>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</si>
  <si>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</si>
  <si>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</si>
  <si>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</si>
  <si>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</si>
  <si>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</si>
  <si>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</si>
  <si>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</si>
  <si>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</si>
  <si>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</si>
  <si>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</si>
  <si>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</si>
  <si>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</si>
  <si>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</si>
  <si>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</si>
  <si>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</si>
  <si>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</si>
  <si>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</si>
  <si>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</si>
  <si>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</si>
  <si>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</si>
  <si>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</si>
  <si>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</si>
  <si>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</si>
  <si>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</si>
  <si>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</si>
  <si>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</si>
  <si>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</si>
  <si>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</si>
  <si>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</si>
  <si>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</si>
  <si>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</si>
  <si>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</si>
  <si>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</si>
  <si>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</si>
  <si>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</si>
  <si>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</si>
  <si>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</si>
  <si>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</si>
  <si>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</si>
  <si>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</si>
  <si>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</si>
  <si>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</si>
  <si>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</si>
  <si>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</si>
  <si>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</si>
  <si>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</si>
  <si>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</si>
  <si>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</si>
  <si>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</si>
  <si>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</si>
  <si>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</si>
  <si>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</si>
  <si>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</si>
  <si>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</si>
  <si>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</si>
  <si>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</si>
  <si>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</si>
  <si>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</si>
  <si>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</si>
  <si>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</si>
  <si>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</si>
  <si>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</si>
  <si>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</si>
  <si>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</si>
  <si>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</si>
  <si>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</si>
  <si>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</si>
  <si>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</si>
  <si>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</si>
  <si>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</si>
  <si>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</si>
  <si>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</si>
  <si>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</si>
  <si>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</si>
  <si>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</si>
  <si>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</si>
  <si>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</si>
  <si>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</si>
  <si>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</si>
  <si>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</si>
  <si>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</si>
  <si>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</si>
  <si>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</si>
  <si>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</si>
  <si>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</si>
  <si>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</si>
  <si>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</si>
  <si>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</si>
  <si>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</si>
  <si>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</si>
  <si>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</si>
  <si>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</si>
  <si>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</si>
  <si>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</si>
  <si>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</si>
  <si>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</si>
  <si>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</si>
  <si>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</si>
  <si>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</si>
  <si>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</si>
  <si>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</si>
  <si>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</si>
  <si>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</si>
  <si>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</si>
  <si>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</si>
  <si>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</si>
  <si>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</si>
  <si>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</si>
  <si>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</si>
  <si>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</si>
  <si>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</si>
  <si>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</si>
  <si>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</si>
  <si>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</si>
  <si>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</si>
  <si>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</si>
  <si>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</si>
  <si>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</si>
  <si>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</si>
  <si>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</si>
  <si>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</si>
  <si>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</si>
  <si>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</si>
  <si>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</si>
  <si>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</si>
  <si>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</si>
  <si>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</si>
  <si>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</si>
  <si>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</si>
  <si>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</si>
  <si>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</si>
  <si>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</si>
  <si>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</si>
  <si>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</si>
  <si>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</si>
  <si>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</si>
  <si>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</si>
  <si>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</si>
  <si>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</si>
  <si>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</si>
  <si>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</si>
  <si>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</si>
  <si>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</si>
  <si>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</si>
  <si>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</si>
  <si>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</si>
  <si>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</si>
  <si>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</si>
  <si>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</si>
  <si>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</si>
  <si>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</si>
  <si>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</si>
  <si>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</si>
  <si>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</si>
  <si>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</si>
  <si>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</si>
  <si>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</si>
  <si>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</si>
  <si>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</si>
  <si>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</si>
  <si>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</si>
  <si>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</si>
  <si>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</si>
  <si>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</si>
  <si>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</si>
  <si>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</si>
  <si>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</si>
  <si>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</si>
  <si>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</si>
  <si>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</si>
  <si>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</si>
  <si>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</si>
  <si>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</si>
  <si>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</si>
  <si>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</si>
  <si>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</si>
  <si>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</si>
  <si>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</si>
  <si>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</si>
  <si>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</si>
  <si>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</si>
  <si>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</si>
  <si>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</si>
  <si>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</si>
  <si>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</si>
  <si>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</si>
  <si>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</si>
  <si>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</si>
  <si>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</si>
  <si>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</si>
  <si>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</si>
  <si>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</si>
  <si>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</si>
  <si>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</si>
  <si>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</si>
  <si>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</si>
  <si>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</si>
  <si>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</si>
  <si>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</si>
  <si>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</si>
  <si>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</si>
  <si>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</si>
  <si>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</si>
  <si>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</si>
  <si>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</si>
  <si>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</si>
  <si>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</si>
  <si>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</si>
  <si>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</si>
  <si>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</si>
  <si>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</si>
  <si>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</si>
  <si>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</si>
  <si>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</si>
  <si>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</si>
  <si>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</si>
  <si>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</si>
  <si>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</si>
  <si>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</si>
  <si>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</si>
  <si>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</si>
  <si>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</si>
  <si>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</si>
  <si>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</si>
  <si>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</si>
  <si>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</si>
  <si>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</si>
  <si>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</si>
  <si>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</si>
  <si>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</si>
  <si>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</si>
  <si>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</si>
  <si>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</si>
  <si>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</si>
  <si>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</si>
  <si>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</si>
  <si>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</si>
  <si>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</si>
  <si>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</si>
  <si>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</si>
  <si>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</si>
  <si>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</si>
  <si>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</si>
  <si>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</si>
  <si>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</si>
  <si>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</si>
  <si>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</si>
  <si>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</si>
  <si>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</si>
  <si>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</si>
  <si>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</si>
  <si>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</si>
  <si>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</si>
  <si>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</si>
  <si>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</si>
  <si>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</si>
  <si>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</si>
  <si>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</si>
  <si>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</si>
  <si>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</si>
  <si>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</si>
  <si>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</si>
  <si>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</si>
  <si>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</si>
  <si>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</si>
  <si>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</si>
  <si>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</si>
  <si>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</si>
  <si>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</si>
  <si>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</si>
  <si>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</si>
  <si>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</si>
  <si>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</si>
  <si>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</si>
  <si>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</si>
  <si>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</si>
  <si>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</si>
  <si>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</si>
  <si>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</si>
  <si>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</si>
  <si>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</si>
  <si>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</si>
  <si>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</si>
  <si>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</si>
  <si>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</si>
  <si>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</si>
  <si>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</si>
  <si>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</si>
  <si>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</si>
  <si>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</si>
  <si>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</si>
  <si>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</si>
  <si>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</si>
  <si>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</si>
  <si>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</si>
  <si>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</si>
  <si>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</si>
  <si>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</si>
  <si>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</si>
  <si>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</si>
  <si>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</si>
  <si>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</si>
  <si>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</si>
  <si>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</si>
  <si>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</si>
  <si>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</si>
  <si>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</si>
  <si>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</si>
  <si>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</si>
  <si>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</si>
  <si>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</si>
  <si>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</si>
  <si>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</si>
  <si>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</si>
  <si>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</si>
  <si>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</si>
  <si>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</si>
  <si>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</si>
  <si>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</si>
  <si>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</si>
  <si>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</si>
  <si>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</si>
  <si>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</si>
  <si>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</si>
  <si>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</si>
  <si>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</si>
  <si>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</si>
  <si>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</si>
  <si>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</si>
  <si>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</si>
  <si>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</si>
  <si>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</si>
  <si>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</si>
  <si>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</si>
  <si>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</si>
  <si>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</si>
  <si>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</si>
  <si>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</si>
  <si>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</si>
  <si>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</si>
  <si>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</si>
  <si>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</si>
  <si>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</si>
  <si>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</si>
  <si>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</si>
  <si>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</si>
  <si>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</si>
  <si>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</si>
  <si>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</si>
  <si>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</si>
  <si>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</si>
  <si>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</si>
  <si>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</si>
  <si>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</si>
  <si>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</si>
  <si>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</si>
  <si>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</si>
  <si>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</si>
  <si>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</si>
  <si>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</si>
  <si>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</si>
  <si>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</si>
  <si>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</si>
  <si>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</si>
  <si>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</si>
  <si>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</si>
  <si>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</si>
  <si>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</si>
  <si>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</si>
  <si>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</si>
  <si>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</si>
  <si>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</si>
  <si>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</si>
  <si>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</si>
  <si>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</si>
  <si>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</si>
  <si>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</si>
  <si>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</si>
  <si>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</si>
  <si>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</si>
  <si>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</si>
  <si>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</si>
  <si>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</si>
  <si>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</si>
  <si>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</si>
  <si>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</si>
  <si>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</si>
  <si>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</si>
  <si>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</si>
  <si>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</si>
  <si>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</si>
  <si>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</si>
  <si>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</si>
  <si>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</si>
  <si>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</si>
  <si>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</si>
  <si>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</si>
  <si>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</si>
  <si>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</si>
  <si>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</si>
  <si>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</si>
  <si>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</si>
  <si>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</si>
  <si>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</si>
  <si>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</si>
  <si>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</si>
  <si>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</si>
  <si>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</si>
  <si>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</si>
  <si>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</si>
  <si>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</si>
  <si>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</si>
  <si>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</si>
  <si>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</si>
  <si>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</si>
  <si>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</si>
  <si>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</si>
  <si>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</si>
  <si>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</si>
  <si>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</si>
  <si>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</si>
  <si>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</si>
  <si>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</si>
  <si>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</si>
  <si>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</si>
  <si>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</si>
  <si>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</si>
  <si>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</si>
  <si>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</si>
  <si>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</si>
  <si>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</si>
  <si>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</si>
  <si>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</si>
  <si>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</si>
  <si>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</si>
  <si>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</si>
  <si>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</si>
  <si>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</si>
  <si>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</si>
  <si>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</si>
  <si>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</si>
  <si>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</si>
  <si>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</si>
  <si>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</si>
  <si>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</si>
  <si>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</si>
  <si>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</si>
  <si>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</si>
  <si>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</si>
  <si>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</si>
  <si>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</si>
  <si>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</si>
  <si>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</si>
  <si>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</si>
  <si>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</si>
  <si>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</si>
  <si>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</si>
  <si>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</si>
  <si>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</si>
  <si>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</si>
  <si>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</si>
  <si>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</si>
  <si>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</si>
  <si>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</si>
  <si>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</si>
  <si>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</si>
  <si>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</si>
  <si>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</si>
  <si>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</si>
  <si>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</si>
  <si>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</si>
  <si>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</si>
  <si>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</si>
  <si>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</si>
  <si>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</si>
  <si>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</si>
  <si>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</si>
  <si>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</si>
  <si>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</si>
  <si>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</si>
  <si>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</si>
  <si>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</si>
  <si>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</si>
  <si>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</si>
  <si>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</si>
  <si>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</si>
  <si>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</si>
  <si>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</si>
  <si>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</si>
  <si>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</si>
  <si>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</si>
  <si>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</si>
  <si>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</si>
  <si>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</si>
  <si>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</si>
  <si>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</si>
  <si>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</si>
  <si>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</si>
  <si>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</si>
  <si>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</si>
  <si>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</si>
  <si>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</si>
  <si>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</si>
  <si>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</si>
  <si>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</si>
  <si>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</si>
  <si>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</si>
  <si>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</si>
  <si>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</si>
  <si>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</si>
  <si>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</si>
  <si>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</si>
  <si>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</si>
  <si>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</si>
  <si>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</si>
  <si>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</si>
  <si>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</si>
  <si>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</si>
  <si>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</si>
  <si>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</si>
  <si>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</si>
  <si>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</si>
  <si>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</si>
  <si>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</si>
  <si>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</si>
  <si>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</si>
  <si>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</si>
  <si>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</si>
  <si>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</si>
  <si>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</si>
  <si>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</si>
  <si>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</si>
  <si>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</si>
  <si>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</si>
  <si>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</si>
  <si>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</si>
  <si>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</si>
  <si>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</si>
  <si>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</si>
  <si>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</si>
  <si>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</si>
  <si>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</si>
  <si>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</si>
  <si>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</si>
  <si>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</si>
  <si>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</si>
  <si>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</si>
  <si>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</si>
  <si>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</si>
  <si>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</si>
  <si>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</si>
  <si>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</si>
  <si>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</si>
  <si>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</si>
  <si>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</si>
  <si>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</si>
  <si>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</si>
  <si>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</si>
  <si>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</si>
  <si>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</si>
  <si>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</si>
  <si>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</si>
  <si>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</si>
  <si>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</si>
  <si>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</si>
  <si>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</si>
  <si>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</si>
  <si>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</si>
  <si>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</si>
  <si>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</si>
  <si>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</si>
  <si>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</si>
  <si>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</si>
  <si>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</si>
  <si>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</si>
  <si>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</si>
  <si>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</si>
  <si>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</si>
  <si>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</si>
  <si>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</si>
  <si>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</si>
  <si>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</si>
  <si>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</si>
  <si>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</si>
  <si>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</si>
  <si>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</si>
  <si>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</si>
  <si>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</si>
  <si>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</si>
  <si>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</si>
  <si>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</si>
  <si>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</si>
  <si>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</si>
  <si>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</si>
  <si>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</si>
  <si>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</si>
  <si>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</si>
  <si>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</si>
  <si>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</si>
  <si>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</si>
  <si>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</si>
  <si>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</si>
  <si>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</si>
  <si>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</si>
  <si>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</si>
  <si>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</si>
  <si>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</si>
  <si>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</si>
  <si>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</si>
  <si>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</si>
  <si>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</si>
  <si>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</si>
  <si>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</si>
  <si>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</si>
  <si>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</si>
  <si>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</si>
  <si>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</si>
  <si>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</si>
  <si>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</si>
  <si>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</si>
  <si>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</si>
  <si>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</si>
  <si>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</si>
  <si>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</si>
  <si>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</si>
  <si>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</si>
  <si>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</si>
  <si>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</si>
  <si>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</si>
  <si>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</si>
  <si>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</si>
  <si>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</si>
  <si>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</si>
  <si>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</si>
  <si>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</si>
  <si>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</si>
  <si>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</si>
  <si>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</si>
  <si>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</si>
  <si>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</si>
  <si>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</si>
  <si>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</si>
  <si>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</si>
  <si>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</si>
  <si>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</si>
  <si>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</si>
  <si>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</si>
  <si>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</si>
  <si>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</si>
  <si>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</si>
  <si>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</si>
  <si>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</si>
  <si>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</si>
  <si>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</si>
  <si>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</si>
  <si>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</si>
  <si>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</si>
  <si>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</si>
  <si>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</si>
  <si>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</si>
  <si>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</si>
  <si>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</si>
  <si>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</si>
  <si>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</si>
  <si>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</si>
  <si>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</si>
  <si>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</si>
  <si>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</si>
  <si>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</si>
  <si>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</si>
  <si>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</si>
  <si>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</si>
  <si>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</si>
  <si>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</si>
  <si>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</si>
  <si>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</si>
  <si>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</si>
  <si>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</si>
  <si>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</si>
  <si>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</si>
  <si>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</si>
  <si>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</si>
  <si>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</si>
  <si>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</si>
  <si>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</si>
  <si>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</si>
  <si>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</si>
  <si>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</si>
  <si>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</si>
  <si>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</si>
  <si>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</si>
  <si>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</si>
  <si>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</si>
  <si>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</si>
  <si>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</si>
  <si>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</si>
  <si>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</si>
  <si>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</si>
  <si>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</si>
  <si>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</si>
  <si>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</si>
  <si>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</si>
  <si>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</si>
  <si>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</si>
  <si>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</si>
  <si>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</si>
  <si>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</si>
  <si>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</si>
  <si>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</si>
  <si>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</si>
  <si>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</si>
  <si>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</si>
  <si>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</si>
  <si>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</si>
  <si>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</si>
  <si>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</si>
  <si>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</si>
  <si>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</si>
  <si>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</si>
  <si>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</si>
  <si>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</si>
  <si>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</si>
  <si>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</si>
  <si>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</si>
  <si>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</si>
  <si>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</si>
  <si>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</si>
  <si>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</si>
  <si>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</si>
  <si>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</si>
  <si>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</si>
  <si>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</si>
  <si>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</si>
  <si>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</si>
  <si>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</si>
  <si>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</si>
  <si>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</si>
  <si>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</si>
  <si>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</si>
  <si>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</si>
  <si>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</si>
  <si>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</si>
  <si>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</si>
  <si>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</si>
  <si>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</si>
  <si>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</si>
  <si>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</si>
  <si>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</si>
  <si>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</si>
  <si>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</si>
  <si>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</si>
  <si>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</si>
  <si>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</si>
  <si>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</si>
  <si>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</si>
  <si>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</si>
  <si>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</si>
  <si>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</si>
  <si>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</si>
  <si>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</si>
  <si>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</si>
  <si>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</si>
  <si>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</si>
  <si>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</si>
  <si>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</si>
  <si>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</si>
  <si>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</si>
  <si>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</si>
  <si>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</si>
  <si>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</si>
  <si>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</si>
  <si>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</si>
  <si>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</si>
  <si>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</si>
  <si>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</si>
  <si>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</si>
  <si>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</si>
  <si>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</si>
  <si>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</si>
  <si>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</si>
  <si>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</si>
  <si>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</si>
  <si>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</si>
  <si>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</si>
  <si>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</si>
  <si>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</si>
  <si>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</si>
  <si>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</si>
  <si>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</si>
  <si>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</si>
  <si>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</si>
  <si>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</si>
  <si>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</si>
  <si>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</si>
  <si>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</si>
  <si>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</si>
  <si>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</si>
  <si>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</si>
  <si>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</si>
  <si>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</si>
  <si>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</si>
  <si>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</si>
  <si>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</si>
  <si>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</si>
  <si>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</si>
  <si>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</si>
  <si>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</si>
  <si>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</si>
  <si>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</si>
  <si>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</si>
  <si>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</si>
  <si>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</si>
  <si>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</si>
  <si>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</si>
  <si>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</si>
  <si>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</si>
  <si>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</si>
  <si>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</si>
  <si>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</si>
  <si>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</si>
  <si>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</si>
  <si>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</si>
  <si>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</si>
  <si>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</si>
  <si>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</si>
  <si>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</si>
  <si>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</si>
  <si>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</si>
  <si>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</si>
  <si>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</si>
  <si>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</si>
  <si>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</si>
  <si>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</si>
  <si>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</si>
  <si>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</si>
  <si>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</si>
  <si>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</si>
  <si>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</si>
  <si>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</si>
  <si>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</si>
  <si>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</si>
  <si>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</si>
  <si>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</si>
  <si>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</si>
  <si>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</si>
  <si>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</si>
  <si>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</si>
  <si>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</si>
  <si>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</si>
  <si>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</si>
  <si>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</si>
  <si>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</si>
  <si>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</si>
  <si>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</si>
  <si>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</si>
  <si>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</si>
  <si>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</si>
  <si>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</si>
  <si>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</si>
  <si>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</si>
  <si>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</si>
  <si>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</si>
  <si>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</si>
  <si>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</si>
  <si>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</si>
  <si>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</si>
  <si>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</si>
  <si>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</si>
  <si>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</si>
  <si>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</si>
  <si>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</si>
  <si>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</si>
  <si>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</si>
  <si>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</si>
  <si>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</si>
  <si>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</si>
  <si>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</si>
  <si>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</si>
  <si>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</si>
  <si>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</si>
  <si>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</si>
  <si>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</si>
  <si>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</si>
  <si>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</si>
  <si>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</si>
  <si>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</si>
  <si>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</si>
  <si>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</si>
  <si>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</si>
  <si>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</si>
  <si>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</si>
  <si>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</si>
  <si>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</si>
  <si>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</si>
  <si>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</si>
  <si>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</si>
  <si>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</si>
  <si>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</si>
  <si>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</si>
  <si>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</si>
  <si>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</si>
  <si>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</si>
  <si>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</si>
  <si>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</si>
  <si>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</si>
  <si>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</si>
  <si>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</si>
  <si>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</si>
  <si>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</si>
  <si>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</si>
  <si>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</si>
  <si>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</si>
  <si>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</si>
  <si>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</si>
  <si>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</si>
  <si>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</si>
  <si>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</si>
  <si>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</si>
  <si>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</si>
  <si>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</si>
  <si>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</si>
  <si>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</si>
  <si>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</si>
  <si>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</si>
  <si>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</si>
  <si>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</si>
  <si>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</si>
  <si>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</si>
  <si>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</si>
  <si>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</si>
  <si>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</si>
  <si>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</si>
  <si>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</si>
  <si>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</si>
  <si>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</si>
  <si>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</si>
  <si>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</si>
  <si>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</si>
  <si>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</si>
  <si>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</si>
  <si>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</si>
  <si>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</si>
  <si>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</si>
  <si>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</si>
  <si>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</si>
  <si>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</si>
  <si>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</si>
  <si>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</si>
  <si>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</si>
  <si>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</si>
  <si>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</si>
  <si>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</si>
  <si>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</si>
  <si>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</si>
  <si>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</si>
  <si>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</si>
  <si>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</si>
  <si>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</si>
  <si>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</si>
  <si>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</si>
  <si>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</si>
  <si>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</si>
  <si>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</si>
  <si>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</si>
  <si>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</si>
  <si>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</si>
  <si>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</si>
  <si>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</si>
  <si>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</si>
  <si>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</si>
  <si>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</si>
  <si>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</si>
  <si>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</si>
  <si>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</si>
  <si>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</si>
  <si>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</si>
  <si>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</si>
  <si>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</si>
  <si>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</si>
  <si>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</si>
  <si>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</si>
  <si>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</si>
  <si>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</si>
  <si>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</si>
  <si>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</si>
  <si>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</si>
  <si>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</si>
  <si>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</si>
  <si>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</si>
  <si>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</si>
  <si>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</si>
  <si>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</si>
  <si>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</si>
  <si>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</si>
  <si>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</si>
  <si>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</si>
  <si>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</si>
  <si>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</si>
  <si>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</si>
  <si>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</si>
  <si>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</si>
  <si>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</si>
  <si>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</si>
  <si>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</si>
  <si>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</si>
  <si>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</si>
  <si>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</si>
  <si>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</si>
  <si>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</si>
  <si>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</si>
  <si>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</si>
  <si>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</si>
  <si>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</si>
  <si>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</si>
  <si>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</si>
  <si>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</si>
  <si>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</si>
  <si>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</si>
  <si>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</si>
  <si>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</si>
  <si>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</si>
  <si>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</si>
  <si>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</si>
  <si>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</si>
  <si>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</si>
  <si>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</si>
  <si>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</si>
  <si>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</si>
  <si>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</si>
  <si>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</si>
  <si>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</si>
  <si>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</si>
  <si>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</si>
  <si>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</si>
  <si>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</si>
  <si>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</si>
  <si>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</si>
  <si>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</si>
  <si>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</si>
  <si>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</si>
  <si>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</si>
  <si>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</si>
  <si>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</si>
  <si>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</si>
  <si>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</si>
  <si>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</si>
  <si>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</si>
  <si>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</si>
  <si>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</si>
  <si>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</si>
  <si>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</si>
  <si>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</si>
  <si>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</si>
  <si>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</si>
  <si>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</si>
  <si>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</si>
  <si>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</si>
  <si>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</si>
  <si>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</si>
  <si>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</si>
  <si>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</si>
  <si>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</si>
  <si>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</si>
  <si>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</si>
  <si>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</si>
  <si>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</si>
  <si>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</si>
  <si>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</si>
  <si>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</si>
  <si>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</si>
  <si>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</si>
  <si>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</si>
  <si>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</si>
  <si>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</si>
  <si>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</si>
  <si>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</si>
  <si>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</si>
  <si>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</si>
  <si>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</si>
  <si>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</si>
  <si>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</si>
  <si>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</si>
  <si>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</si>
  <si>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</si>
  <si>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</si>
  <si>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</si>
  <si>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</si>
  <si>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</si>
  <si>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</si>
  <si>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</si>
  <si>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</si>
  <si>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</si>
  <si>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</si>
  <si>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</si>
  <si>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</si>
  <si>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</si>
  <si>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</si>
  <si>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</si>
  <si>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</si>
  <si>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</si>
  <si>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</si>
  <si>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</si>
  <si>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</si>
  <si>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</si>
  <si>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</si>
  <si>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</si>
  <si>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</si>
  <si>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</si>
  <si>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</si>
  <si>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</si>
  <si>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</si>
  <si>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</si>
  <si>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</si>
  <si>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</si>
  <si>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</si>
  <si>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</si>
  <si>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</si>
  <si>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</si>
  <si>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</si>
  <si>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</si>
  <si>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</si>
  <si>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</si>
  <si>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</si>
  <si>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</si>
  <si>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</si>
  <si>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</si>
  <si>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</si>
  <si>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</si>
  <si>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</si>
  <si>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</si>
  <si>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</si>
  <si>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</si>
  <si>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</si>
  <si>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</si>
  <si>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</si>
  <si>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</si>
  <si>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</si>
  <si>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</si>
  <si>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</si>
  <si>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</si>
  <si>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</si>
  <si>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</si>
  <si>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</si>
  <si>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</si>
  <si>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</si>
  <si>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</si>
  <si>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</si>
  <si>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</si>
  <si>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</si>
  <si>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</si>
  <si>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</si>
  <si>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</si>
  <si>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</si>
  <si>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</si>
  <si>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</si>
  <si>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</si>
  <si>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</si>
  <si>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</si>
  <si>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</si>
  <si>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</si>
  <si>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</si>
  <si>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</si>
  <si>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</si>
  <si>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</si>
  <si>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</si>
  <si>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</si>
  <si>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</si>
  <si>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</si>
  <si>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</si>
  <si>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</si>
  <si>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</si>
  <si>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</si>
  <si>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</si>
  <si>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</si>
  <si>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</si>
  <si>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</si>
  <si>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</si>
  <si>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</si>
  <si>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</si>
  <si>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</si>
  <si>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</si>
  <si>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</si>
  <si>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</si>
  <si>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</si>
  <si>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</si>
  <si>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</si>
  <si>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</si>
  <si>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</si>
  <si>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</si>
  <si>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</si>
  <si>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</si>
  <si>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</si>
  <si>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</si>
  <si>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</si>
  <si>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</si>
  <si>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</si>
  <si>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</si>
  <si>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</si>
  <si>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</si>
  <si>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</si>
  <si>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</si>
  <si>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</si>
  <si>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</si>
  <si>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</si>
  <si>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</si>
  <si>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</si>
  <si>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</si>
  <si>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</si>
  <si>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</si>
  <si>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</si>
  <si>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</si>
  <si>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</si>
  <si>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</si>
  <si>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</si>
  <si>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</si>
  <si>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</si>
  <si>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</si>
  <si>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</si>
  <si>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</si>
  <si>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</si>
  <si>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</si>
  <si>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</si>
  <si>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</si>
  <si>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</si>
  <si>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</si>
  <si>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</si>
  <si>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</si>
  <si>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</si>
  <si>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</si>
  <si>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</si>
  <si>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</si>
  <si>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</si>
  <si>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</si>
  <si>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</si>
  <si>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</si>
  <si>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</si>
  <si>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</si>
  <si>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</si>
  <si>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</si>
  <si>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</si>
  <si>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</si>
  <si>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</si>
  <si>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</si>
  <si>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</si>
  <si>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</si>
  <si>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</si>
  <si>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</si>
  <si>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</si>
  <si>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</si>
  <si>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</si>
  <si>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</si>
  <si>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</si>
  <si>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</si>
  <si>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</si>
  <si>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</si>
  <si>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</si>
  <si>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</si>
  <si>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</si>
  <si>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</si>
  <si>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</si>
  <si>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</si>
  <si>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</si>
  <si>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</si>
  <si>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</si>
  <si>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</si>
  <si>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</si>
  <si>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</si>
  <si>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</si>
  <si>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</si>
  <si>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</si>
  <si>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</si>
  <si>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</si>
  <si>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</si>
  <si>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</si>
  <si>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</si>
  <si>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</si>
  <si>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</si>
  <si>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</si>
  <si>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</si>
  <si>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</si>
  <si>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</si>
  <si>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</si>
  <si>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</si>
  <si>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</si>
  <si>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</si>
  <si>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</si>
  <si>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</si>
  <si>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</si>
  <si>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</si>
  <si>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</si>
  <si>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</si>
  <si>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</si>
  <si>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</si>
  <si>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</si>
  <si>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</si>
  <si>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</si>
  <si>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</si>
  <si>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</si>
  <si>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</si>
  <si>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</si>
  <si>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</si>
  <si>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</si>
  <si>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</si>
  <si>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</si>
  <si>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</si>
  <si>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</si>
  <si>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</si>
  <si>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</si>
  <si>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</si>
  <si>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</si>
  <si>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</si>
  <si>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</si>
  <si>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</si>
  <si>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</si>
  <si>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</si>
  <si>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</si>
  <si>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</si>
  <si>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</si>
  <si>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</si>
  <si>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</si>
  <si>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</si>
  <si>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</si>
  <si>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</si>
  <si>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</si>
  <si>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</si>
  <si>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</si>
  <si>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</si>
  <si>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</si>
  <si>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</si>
  <si>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</si>
  <si>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</si>
  <si>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</si>
  <si>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</si>
  <si>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</si>
  <si>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</si>
  <si>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</si>
  <si>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</si>
  <si>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</si>
  <si>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</si>
  <si>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</si>
  <si>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</si>
  <si>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</si>
  <si>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</si>
  <si>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</si>
  <si>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</si>
  <si>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</si>
  <si>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</si>
  <si>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</si>
  <si>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</si>
  <si>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</si>
  <si>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</si>
  <si>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</si>
  <si>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</si>
  <si>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</si>
  <si>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</si>
  <si>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</si>
  <si>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</si>
  <si>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</si>
  <si>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</si>
  <si>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</si>
  <si>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</si>
  <si>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</si>
  <si>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</si>
  <si>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</si>
  <si>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</si>
  <si>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</si>
  <si>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</si>
  <si>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</si>
  <si>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</si>
  <si>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</si>
  <si>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</si>
  <si>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</si>
  <si>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</si>
  <si>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</si>
  <si>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</si>
  <si>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</si>
  <si>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</si>
  <si>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</si>
  <si>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</si>
  <si>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</si>
  <si>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</si>
  <si>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</si>
  <si>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</si>
  <si>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</si>
  <si>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</si>
  <si>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</si>
  <si>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</si>
  <si>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</si>
  <si>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</si>
  <si>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</si>
  <si>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</si>
  <si>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</si>
  <si>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</si>
  <si>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</si>
  <si>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</si>
  <si>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</si>
  <si>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</si>
  <si>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</si>
  <si>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</si>
  <si>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</si>
  <si>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</si>
  <si>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</si>
  <si>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</si>
  <si>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</si>
  <si>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</si>
  <si>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</si>
  <si>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</si>
  <si>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</si>
  <si>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</si>
  <si>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</si>
  <si>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</si>
  <si>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</si>
  <si>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</si>
  <si>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</si>
  <si>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</si>
  <si>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</si>
  <si>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</si>
  <si>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</si>
  <si>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</si>
  <si>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</si>
  <si>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</si>
  <si>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</si>
  <si>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</si>
  <si>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</si>
  <si>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</si>
  <si>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</si>
  <si>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</si>
  <si>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</si>
  <si>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</si>
  <si>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</si>
  <si>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</si>
  <si>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</si>
  <si>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</si>
  <si>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</si>
  <si>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</si>
  <si>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</si>
  <si>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</si>
  <si>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</si>
  <si>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</si>
  <si>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</si>
  <si>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</si>
  <si>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</si>
  <si>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</si>
  <si>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</si>
  <si>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</si>
  <si>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</si>
  <si>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</si>
  <si>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</si>
  <si>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</si>
  <si>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</si>
  <si>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</si>
  <si>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</si>
  <si>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</si>
  <si>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</si>
  <si>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</si>
  <si>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</si>
  <si>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</si>
  <si>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</si>
  <si>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</si>
  <si>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</si>
  <si>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</si>
  <si>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</si>
  <si>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</si>
  <si>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</si>
  <si>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</si>
  <si>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</si>
  <si>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</si>
  <si>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</si>
  <si>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</si>
  <si>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</si>
  <si>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</si>
  <si>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</si>
  <si>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</si>
  <si>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</si>
  <si>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</si>
  <si>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</si>
  <si>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</si>
  <si>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</si>
  <si>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</si>
  <si>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</si>
  <si>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</si>
  <si>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</si>
  <si>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</si>
  <si>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</si>
  <si>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</si>
  <si>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</si>
  <si>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</si>
  <si>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</si>
  <si>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</si>
  <si>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</si>
  <si>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</si>
  <si>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</si>
  <si>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</si>
  <si>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</si>
  <si>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</si>
  <si>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</si>
  <si>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</si>
  <si>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</si>
  <si>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</si>
  <si>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</si>
  <si>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</si>
  <si>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</si>
  <si>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</si>
  <si>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</si>
  <si>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</si>
  <si>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</si>
  <si>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</si>
  <si>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</si>
  <si>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</si>
  <si>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</si>
  <si>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</si>
  <si>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</si>
  <si>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</si>
  <si>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</si>
  <si>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</si>
  <si>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</si>
  <si>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</si>
  <si>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</si>
  <si>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</si>
  <si>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</si>
  <si>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</si>
  <si>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</si>
  <si>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</si>
  <si>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</si>
  <si>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</si>
  <si>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</si>
  <si>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</si>
  <si>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</si>
  <si>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</si>
  <si>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</si>
  <si>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</si>
  <si>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</si>
  <si>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</si>
  <si>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</si>
  <si>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</si>
  <si>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</si>
  <si>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</si>
  <si>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</si>
  <si>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</si>
  <si>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</si>
  <si>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</si>
  <si>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</si>
  <si>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</si>
  <si>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</si>
  <si>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</si>
  <si>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</si>
  <si>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</si>
  <si>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</si>
  <si>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</si>
  <si>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</si>
  <si>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</si>
  <si>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</si>
  <si>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</si>
  <si>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</si>
  <si>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</si>
  <si>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</si>
  <si>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</si>
  <si>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</si>
  <si>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</si>
  <si>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</si>
  <si>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</si>
  <si>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</si>
  <si>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</si>
  <si>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</si>
  <si>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</si>
  <si>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</si>
  <si>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</si>
  <si>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</si>
  <si>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</si>
  <si>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</si>
  <si>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</si>
  <si>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</si>
  <si>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</si>
  <si>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</si>
  <si>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</si>
  <si>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</si>
  <si>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</si>
  <si>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</si>
  <si>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</si>
  <si>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</si>
  <si>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</si>
  <si>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</si>
  <si>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</si>
  <si>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</si>
  <si>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</si>
  <si>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</si>
  <si>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</si>
  <si>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</si>
  <si>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</si>
  <si>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</si>
  <si>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</si>
  <si>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</si>
  <si>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</si>
  <si>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</si>
  <si>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</si>
  <si>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</si>
  <si>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</si>
  <si>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</si>
  <si>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</si>
  <si>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</si>
  <si>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</si>
  <si>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</si>
  <si>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</si>
  <si>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</si>
  <si>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</si>
  <si>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</si>
  <si>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</si>
  <si>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</si>
  <si>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</si>
  <si>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</si>
  <si>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</si>
  <si>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</si>
  <si>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</si>
  <si>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</si>
  <si>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</si>
  <si>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</si>
  <si>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</si>
  <si>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</si>
  <si>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</si>
  <si>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</si>
  <si>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</si>
  <si>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</si>
  <si>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</si>
  <si>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</si>
  <si>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</si>
  <si>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</si>
  <si>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</si>
  <si>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</si>
  <si>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</si>
  <si>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</si>
  <si>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</si>
  <si>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</si>
  <si>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</si>
  <si>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</si>
  <si>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</si>
  <si>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</si>
  <si>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</si>
  <si>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</si>
  <si>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</si>
  <si>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</si>
  <si>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</si>
  <si>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</si>
  <si>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</si>
  <si>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</si>
  <si>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</si>
  <si>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</si>
  <si>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</si>
  <si>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</si>
  <si>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</si>
  <si>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</si>
  <si>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</si>
  <si>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</si>
  <si>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</si>
  <si>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</si>
  <si>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</si>
  <si>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</si>
  <si>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</si>
  <si>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</si>
  <si>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</si>
  <si>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</si>
  <si>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</si>
  <si>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</si>
  <si>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</si>
  <si>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</si>
  <si>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</si>
  <si>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</si>
  <si>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</si>
  <si>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</si>
  <si>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</si>
  <si>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</si>
  <si>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</si>
  <si>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</si>
  <si>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</si>
  <si>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</si>
  <si>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</si>
  <si>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</si>
  <si>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</si>
  <si>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</si>
  <si>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</si>
  <si>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</si>
  <si>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</si>
  <si>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</si>
  <si>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</si>
  <si>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</si>
  <si>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</si>
  <si>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</si>
  <si>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</si>
  <si>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</si>
  <si>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</si>
  <si>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</si>
  <si>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</si>
  <si>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</si>
  <si>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</si>
  <si>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</si>
  <si>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</si>
  <si>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</si>
  <si>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</si>
  <si>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</si>
  <si>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</si>
  <si>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</si>
  <si>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</si>
  <si>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</si>
  <si>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</si>
  <si>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</si>
  <si>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</si>
  <si>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</si>
  <si>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</si>
  <si>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</si>
  <si>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</si>
  <si>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</si>
  <si>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</si>
  <si>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</si>
  <si>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</si>
  <si>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</si>
  <si>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</si>
  <si>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</si>
  <si>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</si>
  <si>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</si>
  <si>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</si>
  <si>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</si>
  <si>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</si>
  <si>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</si>
  <si>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</si>
  <si>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</si>
  <si>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</si>
  <si>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</si>
  <si>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</si>
  <si>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</si>
  <si>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</si>
  <si>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</si>
  <si>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</si>
  <si>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</si>
  <si>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</si>
  <si>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</si>
  <si>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</si>
  <si>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</si>
  <si>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</si>
  <si>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</si>
  <si>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</si>
  <si>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</si>
  <si>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</si>
  <si>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</si>
  <si>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</si>
  <si>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</si>
  <si>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</si>
  <si>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</si>
  <si>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</si>
  <si>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</si>
  <si>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</si>
  <si>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</si>
  <si>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</si>
  <si>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</si>
  <si>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</si>
  <si>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</si>
  <si>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</si>
  <si>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</si>
  <si>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</si>
  <si>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</si>
  <si>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</si>
  <si>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</si>
  <si>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</si>
  <si>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</si>
  <si>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</si>
  <si>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</si>
  <si>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</si>
  <si>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</si>
  <si>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</si>
  <si>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</si>
  <si>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</si>
  <si>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</si>
  <si>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</si>
  <si>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</si>
  <si>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</si>
  <si>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</si>
  <si>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</si>
  <si>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</si>
  <si>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</si>
  <si>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</si>
  <si>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</si>
  <si>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</si>
  <si>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</si>
  <si>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</si>
  <si>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</si>
  <si>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</si>
  <si>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</si>
  <si>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</si>
  <si>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</si>
  <si>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</si>
  <si>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</si>
  <si>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</si>
  <si>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</si>
  <si>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</si>
  <si>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</si>
  <si>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</si>
  <si>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</si>
  <si>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</si>
  <si>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</si>
  <si>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</si>
  <si>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</si>
  <si>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</si>
  <si>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</si>
  <si>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</si>
  <si>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</si>
  <si>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</si>
  <si>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</si>
  <si>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</si>
  <si>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</si>
  <si>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</si>
  <si>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</si>
  <si>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</si>
  <si>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</si>
  <si>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</si>
  <si>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</si>
  <si>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</si>
  <si>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</si>
  <si>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</si>
  <si>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</si>
  <si>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</si>
  <si>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</si>
  <si>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</si>
  <si>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</si>
  <si>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</si>
  <si>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</si>
  <si>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</si>
  <si>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</si>
  <si>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</si>
  <si>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</si>
  <si>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</si>
  <si>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</si>
  <si>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</si>
  <si>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</si>
  <si>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</si>
  <si>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</si>
  <si>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</si>
  <si>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</si>
  <si>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</si>
  <si>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</si>
  <si>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</si>
  <si>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</si>
  <si>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</si>
  <si>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</si>
  <si>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</si>
  <si>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</si>
  <si>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</si>
  <si>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</si>
  <si>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</si>
  <si>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</si>
  <si>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</si>
  <si>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</si>
  <si>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</si>
  <si>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</si>
  <si>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</si>
  <si>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</si>
  <si>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</si>
  <si>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</si>
  <si>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</si>
  <si>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</si>
  <si>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</si>
  <si>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</si>
  <si>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</si>
  <si>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</si>
  <si>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</si>
  <si>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</si>
  <si>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</si>
  <si>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</si>
  <si>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</si>
  <si>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</si>
  <si>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</si>
  <si>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</si>
  <si>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</si>
  <si>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</si>
  <si>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</si>
  <si>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</si>
  <si>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</si>
  <si>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</si>
  <si>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</si>
  <si>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</si>
  <si>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</si>
  <si>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</si>
  <si>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</si>
  <si>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</si>
  <si>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</si>
  <si>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</si>
  <si>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</si>
  <si>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</si>
  <si>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</si>
  <si>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</si>
  <si>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</si>
  <si>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</si>
  <si>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</si>
  <si>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</si>
  <si>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</si>
  <si>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</si>
  <si>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</si>
  <si>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</si>
  <si>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</si>
  <si>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</si>
  <si>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</si>
  <si>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</si>
  <si>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</si>
  <si>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</si>
  <si>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</si>
  <si>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</si>
  <si>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</si>
  <si>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</si>
  <si>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</si>
  <si>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</si>
  <si>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</si>
  <si>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</si>
  <si>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</si>
  <si>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</si>
  <si>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</si>
  <si>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</si>
  <si>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</si>
  <si>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</si>
  <si>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</si>
  <si>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</si>
  <si>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</si>
  <si>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</si>
  <si>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</si>
  <si>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</si>
  <si>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</si>
  <si>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</si>
  <si>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</si>
  <si>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</si>
  <si>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</si>
  <si>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</si>
  <si>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</si>
  <si>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</si>
  <si>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</si>
  <si>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</si>
  <si>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</si>
  <si>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</si>
  <si>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</si>
  <si>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</si>
  <si>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</si>
  <si>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</si>
  <si>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</si>
  <si>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</si>
  <si>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</si>
  <si>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</si>
  <si>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</si>
  <si>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</si>
  <si>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</si>
  <si>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</si>
  <si>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</si>
  <si>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</si>
  <si>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</si>
  <si>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</si>
  <si>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</si>
  <si>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</si>
  <si>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</si>
  <si>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</si>
  <si>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</si>
  <si>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</si>
  <si>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</si>
  <si>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</si>
  <si>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</si>
  <si>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</si>
  <si>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</si>
  <si>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</si>
  <si>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</si>
  <si>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</si>
  <si>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</si>
  <si>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</si>
  <si>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</si>
  <si>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</si>
  <si>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</si>
  <si>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</si>
  <si>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</si>
  <si>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</si>
  <si>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</si>
  <si>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</si>
  <si>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</si>
  <si>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</si>
  <si>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</si>
  <si>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</si>
  <si>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</si>
  <si>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</si>
  <si>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</si>
  <si>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</si>
  <si>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</si>
  <si>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</si>
  <si>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</si>
  <si>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</si>
  <si>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</si>
  <si>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</si>
  <si>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</si>
  <si>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</si>
  <si>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</si>
  <si>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</si>
  <si>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</si>
  <si>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</si>
  <si>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</si>
  <si>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</si>
  <si>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</si>
  <si>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</si>
  <si>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</si>
  <si>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</si>
  <si>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</si>
  <si>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</si>
  <si>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</si>
  <si>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</si>
  <si>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</si>
  <si>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</si>
  <si>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</si>
  <si>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</si>
  <si>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</si>
  <si>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</si>
  <si>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</si>
  <si>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</si>
  <si>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</si>
  <si>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</si>
  <si>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</si>
  <si>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</si>
  <si>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</si>
  <si>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</si>
  <si>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</si>
  <si>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</si>
  <si>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</si>
  <si>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</si>
  <si>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</si>
  <si>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</si>
  <si>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</si>
  <si>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</si>
  <si>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</si>
  <si>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</si>
  <si>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</si>
  <si>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</si>
  <si>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</si>
  <si>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</si>
  <si>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</si>
  <si>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</si>
  <si>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</si>
  <si>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</si>
  <si>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</si>
  <si>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</si>
  <si>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</si>
  <si>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</si>
  <si>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</si>
  <si>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</si>
  <si>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</si>
  <si>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</si>
  <si>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</si>
  <si>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</si>
  <si>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</si>
  <si>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</si>
  <si>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</si>
  <si>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</si>
  <si>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</si>
  <si>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</si>
  <si>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</si>
  <si>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</si>
  <si>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</si>
  <si>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</si>
  <si>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</si>
  <si>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</si>
  <si>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</si>
  <si>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</si>
  <si>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</si>
  <si>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</si>
  <si>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</si>
  <si>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</si>
  <si>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</si>
  <si>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</si>
  <si>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</si>
  <si>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</si>
  <si>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</si>
  <si>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</si>
  <si>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</si>
  <si>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</si>
  <si>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</si>
  <si>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</si>
  <si>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</si>
  <si>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</si>
  <si>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</si>
  <si>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</si>
  <si>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</si>
  <si>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</si>
  <si>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</si>
  <si>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</si>
  <si>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</si>
  <si>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</si>
  <si>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</si>
  <si>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</si>
  <si>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</si>
  <si>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</si>
  <si>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</si>
  <si>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</si>
  <si>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</si>
  <si>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</si>
  <si>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</si>
  <si>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</si>
  <si>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</si>
  <si>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</si>
  <si>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</si>
  <si>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</si>
  <si>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</si>
  <si>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</si>
  <si>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</si>
  <si>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</si>
  <si>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</si>
  <si>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</si>
  <si>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</si>
  <si>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</si>
  <si>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</si>
  <si>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</si>
  <si>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</si>
  <si>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</si>
  <si>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</si>
  <si>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</si>
  <si>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</si>
  <si>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</si>
  <si>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</si>
  <si>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</si>
  <si>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</si>
  <si>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</si>
  <si>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</si>
  <si>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</si>
  <si>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</si>
  <si>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</si>
  <si>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</si>
  <si>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</si>
  <si>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</si>
  <si>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</si>
  <si>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</si>
  <si>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</si>
  <si>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</si>
  <si>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</si>
  <si>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</si>
  <si>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</si>
  <si>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</si>
  <si>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</si>
  <si>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</si>
  <si>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</si>
  <si>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</si>
  <si>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</si>
  <si>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</si>
  <si>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</si>
  <si>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</si>
  <si>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</si>
  <si>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</si>
  <si>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</si>
  <si>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</si>
  <si>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</si>
  <si>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</si>
  <si>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</si>
  <si>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</si>
  <si>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</si>
  <si>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</si>
  <si>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</si>
  <si>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</si>
  <si>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</si>
  <si>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</si>
  <si>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</si>
  <si>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</si>
  <si>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</si>
  <si>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</si>
  <si>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</si>
  <si>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</si>
  <si>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</si>
  <si>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</si>
  <si>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</si>
  <si>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</si>
  <si>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</si>
  <si>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</si>
  <si>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</si>
  <si>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</si>
  <si>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</si>
  <si>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</si>
  <si>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</si>
  <si>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</si>
  <si>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</si>
  <si>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</si>
  <si>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</si>
  <si>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</si>
  <si>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</si>
  <si>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</si>
  <si>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</si>
  <si>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</si>
  <si>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</si>
  <si>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</si>
  <si>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</si>
  <si>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</si>
  <si>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</si>
  <si>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</si>
  <si>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</si>
  <si>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</si>
  <si>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</si>
  <si>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</si>
  <si>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</si>
  <si>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</si>
  <si>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</si>
  <si>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</si>
  <si>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</si>
  <si>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</si>
  <si>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</si>
  <si>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</si>
  <si>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</si>
  <si>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</si>
  <si>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</si>
  <si>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</si>
  <si>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</si>
  <si>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</si>
  <si>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</si>
  <si>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</si>
  <si>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</si>
  <si>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</si>
  <si>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</si>
  <si>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</si>
  <si>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</si>
  <si>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</si>
  <si>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</si>
  <si>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</si>
  <si>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</si>
  <si>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</si>
  <si>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</si>
  <si>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</si>
  <si>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</si>
  <si>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</si>
  <si>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</si>
  <si>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</si>
  <si>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</si>
  <si>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</si>
  <si>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</si>
  <si>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</si>
  <si>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</si>
  <si>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</si>
  <si>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</si>
  <si>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</si>
  <si>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</si>
  <si>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</si>
  <si>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</si>
  <si>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</si>
  <si>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</si>
  <si>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</si>
  <si>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</si>
  <si>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</si>
  <si>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</si>
  <si>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</si>
  <si>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</si>
  <si>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</si>
  <si>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</si>
  <si>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</si>
  <si>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</si>
  <si>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</si>
  <si>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</si>
  <si>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</si>
  <si>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</si>
  <si>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</si>
  <si>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</si>
  <si>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</si>
  <si>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</si>
  <si>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</si>
  <si>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</si>
  <si>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</si>
  <si>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</si>
  <si>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</si>
  <si>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</si>
  <si>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</si>
  <si>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</si>
  <si>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</si>
  <si>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</si>
  <si>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</si>
  <si>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</si>
  <si>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</si>
  <si>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</si>
  <si>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</si>
  <si>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</si>
  <si>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</si>
  <si>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</si>
  <si>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</si>
  <si>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</si>
  <si>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</si>
  <si>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</si>
  <si>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</si>
  <si>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</si>
  <si>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</si>
  <si>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</si>
  <si>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</si>
  <si>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</si>
  <si>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</si>
  <si>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</si>
  <si>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</si>
  <si>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</si>
  <si>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</si>
  <si>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</si>
  <si>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</si>
  <si>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</si>
  <si>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</si>
  <si>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</si>
  <si>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</si>
  <si>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</si>
  <si>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</si>
  <si>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</si>
  <si>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</si>
  <si>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</si>
  <si>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</si>
  <si>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</si>
  <si>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</si>
  <si>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</si>
  <si>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</si>
  <si>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</si>
  <si>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</si>
  <si>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</si>
  <si>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</si>
  <si>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</si>
  <si>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</si>
  <si>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</si>
  <si>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</si>
  <si>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</si>
  <si>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</si>
  <si>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</si>
  <si>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</si>
  <si>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</si>
  <si>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</si>
  <si>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</si>
  <si>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</si>
  <si>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</si>
  <si>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</si>
  <si>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</si>
  <si>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</si>
  <si>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</si>
  <si>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</si>
  <si>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</si>
  <si>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</si>
  <si>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</si>
  <si>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</si>
  <si>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</si>
  <si>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</si>
  <si>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</si>
  <si>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</si>
  <si>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</si>
  <si>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</si>
  <si>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</si>
  <si>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</si>
  <si>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</si>
  <si>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</si>
  <si>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</si>
  <si>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</si>
  <si>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</si>
  <si>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</si>
  <si>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</si>
  <si>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</si>
  <si>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</si>
  <si>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</si>
  <si>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</si>
  <si>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</si>
  <si>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</si>
  <si>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</si>
  <si>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</si>
  <si>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</si>
  <si>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</si>
  <si>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</si>
  <si>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</si>
  <si>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</si>
  <si>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</si>
  <si>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</si>
  <si>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</si>
  <si>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</si>
  <si>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</si>
  <si>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</si>
  <si>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</si>
  <si>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</si>
  <si>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</si>
  <si>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</si>
  <si>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</si>
  <si>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</si>
  <si>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</si>
  <si>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</si>
  <si>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</si>
  <si>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</si>
  <si>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</si>
  <si>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</si>
  <si>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</si>
  <si>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</si>
  <si>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</si>
  <si>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</si>
  <si>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</si>
  <si>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</si>
  <si>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</si>
  <si>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</si>
  <si>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</si>
  <si>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</si>
  <si>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</si>
  <si>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</si>
  <si>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</si>
  <si>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</si>
  <si>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</si>
  <si>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</si>
  <si>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</si>
  <si>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</si>
  <si>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</si>
  <si>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</si>
  <si>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</si>
  <si>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</si>
  <si>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</si>
  <si>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</si>
  <si>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</si>
  <si>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</si>
  <si>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</si>
  <si>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</si>
  <si>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</si>
  <si>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</si>
  <si>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</si>
  <si>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</si>
  <si>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</si>
  <si>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</si>
  <si>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</si>
  <si>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</si>
  <si>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</si>
  <si>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</si>
  <si>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</si>
  <si>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</si>
  <si>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</si>
  <si>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</si>
  <si>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</si>
  <si>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</si>
  <si>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</si>
  <si>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</si>
  <si>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</si>
  <si>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</si>
  <si>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</si>
  <si>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</si>
  <si>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</si>
  <si>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</si>
  <si>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</si>
  <si>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</si>
  <si>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</si>
  <si>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</si>
  <si>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</si>
  <si>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</si>
  <si>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</si>
  <si>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</si>
  <si>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</si>
  <si>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</si>
  <si>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</si>
  <si>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</si>
  <si>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</si>
  <si>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</si>
  <si>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</si>
  <si>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</si>
  <si>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</si>
  <si>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</si>
  <si>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</si>
  <si>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</si>
  <si>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</si>
  <si>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</si>
  <si>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</si>
  <si>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</si>
  <si>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</si>
  <si>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</si>
  <si>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</si>
  <si>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</si>
  <si>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</si>
  <si>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</si>
  <si>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</si>
  <si>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</si>
  <si>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</si>
  <si>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</si>
  <si>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</si>
  <si>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</si>
  <si>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</si>
  <si>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</si>
  <si>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</si>
  <si>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</si>
  <si>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</si>
  <si>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</si>
  <si>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</si>
  <si>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</si>
  <si>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</si>
  <si>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</si>
  <si>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</si>
  <si>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</si>
  <si>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</si>
  <si>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</si>
  <si>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</si>
  <si>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</si>
  <si>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</si>
  <si>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</si>
  <si>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</si>
  <si>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</si>
  <si>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</si>
  <si>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</si>
  <si>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</si>
  <si>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</si>
  <si>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</si>
  <si>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</si>
  <si>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</si>
  <si>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</si>
  <si>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</si>
  <si>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</si>
  <si>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</si>
  <si>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</si>
  <si>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</si>
  <si>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</si>
  <si>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</si>
  <si>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</si>
  <si>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</si>
  <si>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</si>
  <si>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</si>
  <si>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</si>
  <si>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</si>
  <si>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</si>
  <si>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</si>
  <si>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</si>
  <si>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</si>
  <si>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</si>
  <si>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</si>
  <si>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</si>
  <si>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</si>
  <si>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</si>
  <si>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</si>
  <si>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</si>
  <si>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</si>
  <si>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</si>
  <si>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</si>
  <si>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</si>
  <si>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</si>
  <si>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</si>
  <si>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</si>
  <si>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</si>
  <si>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</si>
  <si>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</si>
  <si>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</si>
  <si>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</si>
  <si>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</si>
  <si>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</si>
  <si>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</si>
  <si>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</si>
  <si>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</si>
  <si>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</si>
  <si>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</si>
  <si>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</si>
  <si>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</si>
  <si>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</si>
  <si>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</si>
  <si>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</si>
  <si>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</si>
  <si>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</si>
  <si>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</si>
  <si>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</si>
  <si>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</si>
  <si>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</si>
  <si>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</si>
  <si>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</si>
  <si>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</si>
  <si>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</si>
  <si>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</si>
  <si>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</si>
  <si>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</si>
  <si>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</si>
  <si>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</si>
  <si>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</si>
  <si>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</si>
  <si>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</si>
  <si>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</si>
  <si>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</si>
  <si>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</si>
  <si>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</si>
  <si>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</si>
  <si>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</si>
  <si>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</si>
  <si>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</si>
  <si>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</si>
  <si>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</si>
  <si>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</si>
  <si>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</si>
  <si>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</si>
  <si>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</si>
  <si>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</si>
  <si>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</si>
  <si>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</si>
  <si>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</si>
  <si>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</si>
  <si>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</si>
  <si>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</si>
  <si>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</si>
  <si>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</si>
  <si>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</si>
  <si>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</si>
  <si>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</si>
  <si>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</si>
  <si>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</si>
  <si>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</si>
  <si>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</si>
  <si>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</si>
  <si>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</si>
  <si>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</si>
  <si>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</si>
  <si>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</si>
  <si>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</si>
  <si>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</si>
  <si>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</si>
  <si>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</si>
  <si>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</si>
  <si>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</si>
  <si>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</si>
  <si>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</si>
  <si>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</si>
  <si>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</si>
  <si>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</si>
  <si>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</si>
  <si>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</si>
  <si>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</si>
  <si>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</si>
  <si>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</si>
  <si>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</si>
  <si>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</si>
  <si>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</si>
  <si>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</si>
  <si>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</si>
  <si>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</si>
  <si>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</si>
  <si>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</si>
  <si>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</si>
  <si>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</si>
  <si>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</si>
  <si>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</si>
  <si>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</si>
  <si>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</si>
  <si>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</si>
  <si>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</si>
  <si>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</si>
  <si>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</si>
  <si>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</si>
  <si>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</si>
  <si>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</si>
  <si>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</si>
  <si>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</si>
  <si>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</si>
  <si>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</si>
  <si>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</si>
  <si>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</si>
  <si>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</si>
  <si>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</si>
  <si>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</si>
  <si>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</si>
  <si>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</si>
  <si>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</si>
  <si>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</si>
  <si>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</si>
  <si>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</si>
  <si>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</si>
  <si>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</si>
  <si>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</si>
  <si>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</si>
  <si>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</si>
  <si>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</si>
  <si>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</si>
  <si>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</si>
  <si>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</si>
  <si>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</si>
  <si>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</si>
  <si>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</si>
  <si>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</si>
  <si>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</si>
  <si>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</si>
  <si>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</si>
  <si>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</si>
  <si>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</si>
  <si>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</si>
  <si>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</si>
  <si>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</si>
  <si>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</si>
  <si>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</si>
  <si>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</si>
  <si>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</si>
  <si>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</si>
  <si>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</si>
  <si>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</si>
  <si>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</si>
  <si>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</si>
  <si>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</si>
  <si>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</si>
  <si>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</si>
  <si>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</si>
  <si>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</si>
  <si>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</si>
  <si>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</si>
  <si>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</si>
  <si>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</si>
  <si>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</si>
  <si>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</si>
  <si>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</si>
  <si>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</si>
  <si>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</si>
  <si>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</si>
  <si>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</si>
  <si>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</si>
  <si>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</si>
  <si>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</si>
  <si>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</si>
  <si>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</si>
  <si>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</si>
  <si>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</si>
  <si>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</si>
  <si>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</si>
  <si>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</si>
  <si>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</si>
  <si>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</si>
  <si>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</si>
  <si>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</si>
  <si>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</si>
  <si>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</si>
  <si>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</si>
  <si>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</si>
  <si>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</si>
  <si>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</si>
  <si>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</si>
  <si>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</si>
  <si>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</si>
  <si>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</si>
  <si>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</si>
  <si>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</si>
  <si>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</si>
  <si>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</si>
  <si>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</si>
  <si>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</si>
  <si>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</si>
  <si>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</si>
  <si>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</si>
  <si>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</si>
  <si>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</si>
  <si>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</si>
  <si>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</si>
  <si>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</si>
  <si>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</si>
  <si>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</si>
  <si>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</si>
  <si>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</si>
  <si>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</si>
  <si>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</si>
  <si>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</si>
  <si>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</si>
  <si>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</si>
  <si>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</si>
  <si>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</si>
  <si>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</si>
  <si>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</si>
  <si>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</si>
  <si>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</si>
  <si>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</si>
  <si>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</si>
  <si>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</si>
  <si>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</si>
  <si>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</si>
  <si>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</si>
  <si>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</si>
  <si>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</si>
  <si>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</si>
  <si>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</si>
  <si>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</si>
  <si>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</si>
  <si>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</si>
  <si>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</si>
  <si>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</si>
  <si>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</si>
  <si>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</si>
  <si>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</si>
  <si>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</si>
  <si>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</si>
  <si>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</si>
  <si>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</si>
  <si>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</si>
  <si>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</si>
  <si>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</si>
  <si>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</si>
  <si>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</si>
  <si>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</si>
  <si>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</si>
  <si>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</si>
  <si>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</si>
  <si>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</si>
  <si>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</si>
  <si>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</si>
  <si>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</si>
  <si>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</si>
  <si>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</si>
  <si>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</si>
  <si>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</si>
  <si>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</si>
  <si>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</si>
  <si>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</si>
  <si>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</si>
  <si>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</si>
  <si>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</si>
  <si>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</si>
  <si>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</si>
  <si>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</si>
  <si>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</si>
  <si>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</si>
  <si>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</si>
  <si>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</si>
  <si>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</si>
  <si>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</si>
  <si>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</si>
  <si>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</si>
  <si>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</si>
  <si>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</si>
  <si>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</si>
  <si>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</si>
  <si>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</si>
  <si>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</si>
  <si>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</si>
  <si>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</si>
  <si>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</si>
  <si>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</si>
  <si>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</si>
  <si>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</si>
  <si>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</si>
  <si>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</si>
  <si>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</si>
  <si>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</si>
  <si>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</si>
  <si>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</si>
  <si>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</si>
  <si>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</si>
  <si>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</si>
  <si>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</si>
  <si>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</si>
  <si>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</si>
  <si>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</si>
  <si>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</si>
  <si>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</si>
  <si>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</si>
  <si>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</si>
  <si>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</si>
  <si>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</si>
  <si>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</si>
  <si>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</si>
  <si>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</si>
  <si>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</si>
  <si>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</si>
  <si>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</si>
  <si>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</si>
  <si>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</si>
  <si>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</si>
  <si>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</si>
  <si>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</si>
  <si>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</si>
  <si>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</si>
  <si>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</si>
  <si>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</si>
  <si>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</si>
  <si>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</si>
  <si>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</si>
  <si>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</si>
  <si>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</si>
  <si>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</si>
  <si>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</si>
  <si>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</si>
  <si>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</si>
  <si>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</si>
  <si>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</si>
  <si>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</si>
  <si>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</si>
  <si>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</si>
  <si>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</si>
  <si>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</si>
  <si>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</si>
  <si>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</si>
  <si>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</si>
  <si>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</si>
  <si>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</si>
  <si>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</si>
  <si>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</si>
  <si>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</si>
  <si>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</si>
  <si>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</si>
  <si>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</si>
  <si>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</si>
  <si>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</si>
  <si>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</si>
  <si>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</si>
  <si>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</si>
  <si>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</si>
  <si>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</si>
  <si>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</si>
  <si>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</si>
  <si>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</si>
  <si>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</si>
  <si>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</si>
  <si>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</si>
  <si>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</si>
  <si>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</si>
  <si>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</si>
  <si>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</si>
  <si>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</si>
  <si>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</si>
  <si>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</si>
  <si>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</si>
  <si>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</si>
  <si>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</si>
  <si>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</si>
  <si>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</si>
  <si>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</si>
  <si>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</si>
  <si>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</si>
  <si>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</si>
  <si>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</si>
  <si>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</si>
  <si>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</si>
  <si>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</si>
  <si>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</si>
  <si>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</si>
  <si>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</si>
  <si>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</si>
  <si>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</si>
  <si>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</si>
  <si>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</si>
  <si>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</si>
  <si>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</si>
  <si>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</si>
  <si>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</si>
  <si>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</si>
  <si>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</si>
  <si>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</si>
  <si>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</si>
  <si>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</si>
  <si>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</si>
  <si>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</si>
  <si>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</si>
  <si>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</si>
  <si>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</si>
  <si>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</si>
  <si>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</si>
  <si>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</si>
  <si>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</si>
  <si>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</si>
  <si>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</si>
  <si>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</si>
  <si>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</si>
  <si>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</si>
  <si>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</si>
  <si>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</si>
  <si>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</si>
  <si>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</si>
  <si>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</si>
  <si>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</si>
  <si>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</si>
  <si>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</si>
  <si>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</si>
  <si>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</si>
  <si>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</si>
  <si>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</si>
  <si>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</si>
  <si>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</si>
  <si>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</si>
  <si>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</si>
  <si>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</si>
  <si>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</si>
  <si>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</si>
  <si>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</si>
  <si>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</si>
  <si>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</si>
  <si>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</si>
  <si>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</si>
  <si>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</si>
  <si>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</si>
  <si>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</si>
  <si>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</si>
  <si>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</si>
  <si>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</si>
  <si>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</si>
  <si>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</si>
  <si>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</si>
  <si>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</si>
  <si>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</si>
  <si>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</si>
  <si>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</si>
  <si>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</si>
  <si>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</si>
  <si>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</si>
  <si>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</si>
  <si>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</si>
  <si>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</si>
  <si>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</si>
  <si>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</si>
  <si>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</si>
  <si>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</si>
  <si>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</si>
  <si>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</si>
  <si>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</si>
  <si>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</si>
  <si>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</si>
  <si>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</si>
  <si>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</si>
  <si>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</si>
  <si>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</si>
  <si>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</si>
  <si>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</si>
  <si>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</si>
  <si>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</si>
  <si>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</si>
  <si>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</si>
  <si>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</si>
  <si>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</si>
  <si>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</si>
  <si>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</si>
  <si>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</si>
  <si>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</si>
  <si>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</si>
  <si>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</si>
  <si>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</si>
  <si>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</si>
  <si>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</si>
  <si>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</si>
  <si>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</si>
  <si>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</si>
  <si>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</si>
  <si>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</si>
  <si>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</si>
  <si>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</si>
  <si>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</si>
  <si>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</si>
  <si>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</si>
  <si>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</si>
  <si>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</si>
  <si>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</si>
  <si>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</si>
  <si>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</si>
  <si>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</si>
  <si>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</si>
  <si>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</si>
  <si>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</si>
  <si>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</si>
  <si>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</si>
  <si>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</si>
  <si>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</si>
  <si>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</si>
  <si>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</si>
  <si>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</si>
  <si>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</si>
  <si>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</si>
  <si>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</si>
  <si>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</si>
  <si>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</si>
  <si>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</si>
  <si>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</si>
  <si>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</si>
  <si>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</si>
  <si>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</si>
  <si>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</si>
  <si>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</si>
  <si>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</si>
  <si>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</si>
  <si>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</si>
  <si>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</si>
  <si>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</si>
  <si>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</si>
  <si>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</si>
  <si>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</si>
  <si>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</si>
  <si>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</si>
  <si>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</si>
  <si>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</si>
  <si>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</si>
  <si>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</si>
  <si>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</si>
  <si>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</si>
  <si>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</si>
  <si>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</si>
  <si>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</si>
  <si>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</si>
  <si>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</si>
  <si>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</si>
  <si>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</si>
  <si>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</si>
  <si>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</si>
  <si>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</si>
  <si>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</si>
  <si>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</si>
  <si>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</si>
  <si>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</si>
  <si>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</si>
  <si>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</si>
  <si>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</si>
  <si>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</si>
  <si>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</si>
  <si>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</si>
  <si>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</si>
  <si>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</si>
  <si>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</si>
  <si>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</si>
  <si>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</si>
  <si>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</si>
  <si>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</si>
  <si>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</si>
  <si>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</si>
  <si>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</si>
  <si>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</si>
  <si>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</si>
  <si>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</si>
  <si>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</si>
  <si>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</si>
  <si>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</si>
  <si>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</si>
  <si>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</si>
  <si>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</si>
  <si>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</si>
  <si>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</si>
  <si>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</si>
  <si>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</si>
  <si>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</si>
  <si>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</si>
  <si>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</si>
  <si>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</si>
  <si>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</si>
  <si>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</si>
  <si>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</si>
  <si>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</si>
  <si>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</si>
  <si>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</si>
  <si>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</si>
  <si>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</si>
  <si>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</si>
  <si>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</si>
  <si>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</si>
  <si>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</si>
  <si>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</si>
  <si>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</si>
  <si>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</si>
  <si>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</si>
  <si>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</si>
  <si>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</si>
  <si>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</si>
  <si>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</si>
  <si>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</si>
  <si>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</si>
  <si>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</si>
  <si>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</si>
  <si>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</si>
  <si>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</si>
  <si>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</si>
  <si>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</si>
  <si>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</si>
  <si>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</si>
  <si>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</si>
  <si>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</si>
  <si>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</si>
  <si>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</si>
  <si>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</si>
  <si>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</si>
  <si>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</si>
  <si>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</si>
  <si>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</si>
  <si>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</si>
  <si>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</si>
  <si>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</si>
  <si>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</si>
  <si>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</si>
  <si>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</si>
  <si>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</si>
  <si>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</si>
  <si>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</si>
  <si>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</si>
  <si>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</si>
  <si>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</si>
  <si>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</si>
  <si>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</si>
  <si>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</si>
  <si>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</si>
  <si>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</si>
  <si>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</si>
  <si>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</si>
  <si>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</si>
  <si>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</si>
  <si>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</si>
  <si>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</si>
  <si>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</si>
  <si>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</si>
  <si>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</si>
  <si>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</si>
  <si>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</si>
  <si>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</si>
  <si>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</si>
  <si>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</si>
  <si>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</si>
  <si>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</si>
  <si>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</si>
  <si>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</si>
  <si>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</si>
  <si>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</si>
  <si>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</si>
  <si>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</si>
  <si>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</si>
  <si>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</si>
  <si>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</si>
  <si>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</si>
  <si>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</si>
  <si>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</si>
  <si>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</si>
  <si>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</si>
  <si>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</si>
  <si>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</si>
  <si>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</si>
  <si>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</si>
  <si>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</si>
  <si>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</si>
  <si>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</si>
  <si>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</si>
  <si>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</si>
  <si>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</si>
  <si>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</si>
  <si>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</si>
  <si>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</si>
  <si>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</si>
  <si>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</si>
  <si>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</si>
  <si>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</si>
  <si>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</si>
  <si>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</si>
  <si>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</si>
  <si>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</si>
  <si>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</si>
  <si>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</si>
  <si>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</si>
  <si>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</si>
  <si>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</si>
  <si>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</si>
  <si>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</si>
  <si>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</si>
  <si>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</si>
  <si>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</si>
  <si>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</si>
  <si>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</si>
  <si>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</si>
  <si>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</si>
  <si>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</si>
  <si>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</si>
  <si>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</si>
  <si>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</si>
  <si>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</si>
  <si>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</si>
  <si>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</si>
  <si>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</si>
  <si>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</si>
  <si>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</si>
  <si>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</si>
  <si>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</si>
  <si>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</si>
  <si>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</si>
  <si>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</si>
  <si>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</si>
  <si>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</si>
  <si>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</si>
  <si>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</si>
  <si>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</si>
  <si>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</si>
  <si>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</si>
  <si>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</si>
  <si>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</si>
  <si>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</si>
  <si>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</si>
  <si>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</si>
  <si>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</si>
  <si>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</si>
  <si>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</si>
  <si>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</si>
  <si>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</si>
  <si>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</si>
  <si>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</si>
  <si>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</si>
  <si>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</si>
  <si>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</si>
  <si>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</si>
  <si>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</si>
  <si>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</si>
  <si>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</si>
  <si>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</si>
  <si>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</si>
  <si>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</si>
  <si>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</si>
  <si>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</si>
  <si>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</si>
  <si>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</si>
  <si>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</si>
  <si>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</si>
  <si>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</si>
  <si>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</si>
  <si>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</si>
  <si>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</si>
  <si>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</si>
  <si>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</si>
  <si>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</si>
  <si>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</si>
  <si>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</si>
  <si>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</si>
  <si>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</si>
  <si>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</si>
  <si>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</si>
  <si>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</si>
  <si>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</si>
  <si>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</si>
  <si>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</si>
  <si>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</si>
  <si>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</si>
  <si>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</si>
  <si>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</si>
  <si>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</si>
  <si>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</si>
  <si>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</si>
  <si>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</si>
  <si>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</si>
  <si>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</si>
  <si>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</si>
  <si>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</si>
  <si>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</si>
  <si>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</si>
  <si>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</si>
  <si>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</si>
  <si>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</si>
  <si>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</si>
  <si>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</si>
  <si>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</si>
  <si>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</si>
  <si>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</si>
  <si>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</si>
  <si>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</si>
  <si>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</si>
  <si>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</si>
  <si>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</si>
  <si>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</si>
  <si>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</si>
  <si>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</si>
  <si>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</si>
  <si>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</si>
  <si>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</si>
  <si>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</si>
  <si>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</si>
  <si>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</si>
  <si>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</si>
  <si>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</si>
  <si>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</si>
  <si>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</si>
  <si>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</si>
  <si>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</si>
  <si>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</si>
  <si>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</si>
  <si>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</si>
  <si>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</si>
  <si>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</si>
  <si>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</si>
  <si>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</si>
  <si>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</si>
  <si>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</si>
  <si>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</si>
  <si>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</si>
  <si>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</si>
  <si>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</si>
  <si>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</si>
  <si>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</si>
  <si>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</si>
  <si>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</si>
  <si>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</si>
  <si>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</si>
  <si>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</si>
  <si>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</si>
  <si>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</si>
  <si>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</si>
  <si>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</si>
  <si>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</si>
  <si>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</si>
  <si>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</si>
  <si>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</si>
  <si>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</si>
  <si>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</si>
  <si>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</si>
  <si>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</si>
  <si>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</si>
  <si>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</si>
  <si>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</si>
  <si>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</si>
  <si>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</si>
  <si>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</si>
  <si>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</si>
  <si>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</si>
  <si>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</si>
  <si>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</si>
  <si>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</si>
  <si>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</si>
  <si>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</si>
  <si>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</si>
  <si>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</si>
  <si>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</si>
  <si>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</si>
  <si>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</si>
  <si>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</si>
  <si>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</si>
  <si>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</si>
  <si>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</si>
  <si>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</si>
  <si>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</si>
  <si>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</si>
  <si>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</si>
  <si>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</si>
  <si>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</si>
  <si>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</si>
  <si>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</si>
  <si>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</si>
  <si>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</si>
  <si>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</si>
  <si>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</si>
  <si>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</si>
  <si>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</si>
  <si>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</si>
  <si>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</si>
  <si>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</si>
  <si>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</si>
  <si>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</si>
  <si>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</si>
  <si>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</si>
  <si>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</si>
  <si>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</si>
  <si>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</si>
  <si>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</si>
  <si>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</si>
  <si>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</si>
  <si>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</si>
  <si>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</si>
  <si>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</si>
  <si>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</si>
  <si>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</si>
  <si>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</si>
  <si>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</si>
  <si>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</si>
  <si>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</si>
  <si>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</si>
  <si>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</si>
  <si>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</si>
  <si>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</si>
  <si>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</si>
  <si>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</si>
  <si>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</si>
  <si>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</si>
  <si>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</si>
  <si>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</si>
  <si>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</si>
  <si>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</si>
  <si>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</si>
  <si>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</si>
  <si>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</si>
  <si>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</si>
  <si>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</si>
  <si>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</si>
  <si>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</si>
  <si>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</si>
  <si>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</si>
  <si>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</si>
  <si>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</si>
  <si>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</si>
  <si>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</si>
  <si>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</si>
  <si>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</si>
  <si>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</si>
  <si>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</si>
  <si>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</si>
  <si>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</si>
  <si>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</si>
  <si>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</si>
  <si>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</si>
  <si>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</si>
  <si>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</si>
  <si>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</si>
  <si>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</si>
  <si>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</si>
  <si>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</si>
  <si>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</si>
  <si>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</si>
  <si>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</si>
  <si>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</si>
  <si>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</si>
  <si>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</si>
  <si>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</si>
  <si>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</si>
  <si>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</si>
  <si>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</si>
  <si>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</si>
  <si>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</si>
  <si>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</si>
  <si>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</si>
  <si>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</si>
  <si>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</si>
  <si>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</si>
  <si>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</si>
  <si>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</si>
  <si>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</si>
  <si>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</si>
  <si>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</si>
  <si>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</si>
  <si>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</si>
  <si>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</si>
  <si>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</si>
  <si>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</si>
  <si>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</si>
  <si>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</si>
  <si>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</si>
  <si>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</si>
  <si>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</si>
  <si>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</si>
  <si>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</si>
  <si>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</si>
  <si>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</si>
  <si>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</si>
  <si>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</si>
  <si>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</si>
  <si>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</si>
  <si>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</si>
  <si>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</si>
  <si>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</si>
  <si>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</si>
  <si>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</si>
  <si>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</si>
  <si>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</si>
  <si>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</si>
  <si>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</si>
  <si>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</si>
  <si>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</si>
  <si>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</si>
  <si>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</si>
  <si>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</si>
  <si>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</si>
  <si>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</si>
  <si>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</si>
  <si>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</si>
  <si>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</si>
  <si>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</si>
  <si>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</si>
  <si>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</si>
  <si>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</si>
  <si>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</si>
  <si>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</si>
  <si>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</si>
  <si>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</si>
  <si>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</si>
  <si>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</si>
  <si>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</si>
  <si>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</si>
  <si>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</si>
  <si>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</si>
  <si>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</si>
  <si>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</si>
  <si>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</si>
  <si>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</si>
  <si>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</si>
  <si>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</si>
  <si>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</si>
  <si>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</si>
  <si>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</si>
  <si>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</si>
  <si>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</si>
  <si>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</si>
  <si>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</si>
  <si>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</si>
  <si>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</si>
  <si>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</si>
  <si>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</si>
  <si>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</si>
  <si>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</si>
  <si>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</si>
  <si>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</si>
  <si>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</si>
  <si>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</si>
  <si>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</si>
  <si>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</si>
  <si>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</si>
  <si>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</si>
  <si>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</si>
  <si>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</si>
  <si>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</si>
  <si>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</si>
  <si>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</si>
  <si>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</si>
  <si>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</si>
  <si>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</si>
  <si>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</si>
  <si>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</si>
  <si>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</si>
  <si>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</si>
  <si>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</si>
  <si>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</si>
  <si>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</si>
  <si>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</si>
  <si>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</si>
  <si>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</si>
  <si>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</si>
  <si>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</si>
  <si>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</si>
  <si>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</si>
  <si>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</si>
  <si>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</si>
  <si>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</si>
  <si>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</si>
  <si>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</si>
  <si>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</si>
  <si>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</si>
  <si>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</si>
  <si>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</si>
  <si>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</si>
  <si>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</si>
  <si>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</si>
  <si>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</si>
  <si>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</si>
  <si>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</si>
  <si>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</si>
  <si>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</si>
  <si>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</si>
  <si>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</si>
  <si>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</si>
  <si>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</si>
  <si>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</si>
  <si>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</si>
  <si>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</si>
  <si>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</si>
  <si>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</si>
  <si>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</si>
  <si>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</si>
  <si>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</si>
  <si>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</si>
  <si>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</si>
  <si>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</si>
  <si>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</si>
  <si>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</si>
  <si>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</si>
  <si>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</si>
  <si>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</si>
  <si>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</si>
  <si>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</si>
  <si>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</si>
  <si>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</si>
  <si>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</si>
  <si>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</si>
  <si>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</si>
  <si>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</si>
  <si>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</si>
  <si>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</si>
  <si>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</si>
  <si>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</si>
  <si>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</si>
  <si>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</si>
  <si>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</si>
  <si>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</si>
  <si>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</si>
  <si>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</si>
  <si>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</si>
  <si>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</si>
  <si>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</si>
  <si>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</si>
  <si>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</si>
  <si>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</si>
  <si>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</si>
  <si>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</si>
  <si>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</si>
  <si>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</si>
  <si>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</si>
  <si>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</si>
  <si>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</si>
  <si>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</si>
  <si>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</si>
  <si>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</si>
  <si>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</si>
  <si>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</si>
  <si>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</si>
  <si>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</si>
  <si>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</si>
  <si>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</si>
  <si>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</si>
  <si>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</si>
  <si>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</si>
  <si>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</si>
  <si>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</si>
  <si>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</si>
  <si>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</si>
  <si>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</si>
  <si>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</si>
  <si>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</si>
  <si>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</si>
  <si>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</si>
  <si>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</si>
  <si>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</si>
  <si>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</si>
  <si>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</si>
  <si>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</si>
  <si>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</si>
  <si>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</si>
  <si>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</si>
  <si>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</si>
  <si>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</si>
  <si>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</si>
  <si>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</si>
  <si>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</si>
  <si>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</si>
  <si>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</si>
  <si>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</si>
  <si>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</si>
  <si>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</si>
  <si>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</si>
  <si>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</si>
  <si>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</si>
  <si>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</si>
  <si>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</si>
  <si>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</si>
  <si>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</si>
  <si>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</si>
  <si>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</si>
  <si>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</si>
  <si>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</si>
  <si>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</si>
  <si>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</si>
  <si>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</si>
  <si>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</si>
  <si>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</si>
  <si>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</si>
  <si>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</si>
  <si>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</si>
  <si>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</si>
  <si>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</si>
  <si>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</si>
  <si>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</si>
  <si>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</si>
  <si>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</si>
  <si>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</si>
  <si>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</si>
  <si>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</si>
  <si>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</si>
  <si>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</si>
  <si>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</si>
  <si>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</si>
  <si>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</si>
  <si>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</si>
  <si>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</si>
  <si>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</si>
  <si>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</si>
  <si>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</si>
  <si>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</si>
  <si>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</si>
  <si>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</si>
  <si>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</si>
  <si>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</si>
  <si>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</si>
  <si>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</si>
  <si>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</si>
  <si>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</si>
  <si>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</si>
  <si>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</si>
  <si>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</si>
  <si>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</si>
  <si>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</si>
  <si>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</si>
  <si>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</si>
  <si>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</si>
  <si>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</si>
  <si>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</si>
  <si>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</si>
  <si>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</si>
  <si>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</si>
  <si>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</si>
  <si>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</si>
  <si>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</si>
  <si>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</si>
  <si>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</si>
  <si>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</si>
  <si>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</si>
  <si>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</si>
  <si>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</si>
  <si>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</si>
  <si>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</si>
  <si>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</si>
  <si>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</si>
  <si>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</si>
  <si>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</si>
  <si>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</si>
  <si>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</si>
  <si>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</si>
  <si>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</si>
  <si>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</si>
  <si>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</si>
  <si>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</si>
  <si>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</si>
  <si>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</si>
  <si>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</si>
  <si>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</si>
  <si>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</si>
  <si>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</si>
  <si>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</si>
  <si>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</si>
  <si>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</si>
  <si>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</si>
  <si>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</si>
  <si>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</si>
  <si>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</si>
  <si>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</si>
  <si>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</si>
  <si>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</si>
  <si>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</si>
  <si>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</si>
  <si>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</si>
  <si>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</si>
  <si>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</si>
  <si>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</si>
  <si>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</si>
  <si>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</si>
  <si>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</si>
  <si>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</si>
  <si>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</si>
  <si>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</si>
  <si>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</si>
  <si>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</si>
  <si>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</si>
  <si>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</si>
  <si>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</si>
  <si>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</si>
  <si>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</si>
  <si>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</si>
  <si>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</si>
  <si>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</si>
  <si>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</si>
  <si>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</si>
  <si>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</si>
  <si>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</si>
  <si>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</si>
  <si>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</si>
  <si>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</si>
  <si>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</si>
  <si>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</si>
  <si>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</si>
  <si>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</si>
  <si>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</si>
  <si>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</si>
  <si>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</si>
  <si>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</si>
  <si>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</si>
  <si>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</si>
  <si>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</si>
  <si>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</si>
  <si>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</si>
  <si>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</si>
  <si>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</si>
  <si>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</si>
  <si>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</si>
  <si>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</si>
  <si>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</si>
  <si>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</si>
  <si>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</si>
  <si>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</si>
  <si>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</si>
  <si>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</si>
  <si>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</si>
  <si>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</si>
  <si>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</si>
  <si>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</si>
  <si>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</si>
  <si>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</si>
  <si>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</si>
  <si>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</si>
  <si>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</si>
  <si>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</si>
  <si>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</si>
  <si>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</si>
  <si>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</si>
  <si>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</si>
  <si>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</si>
  <si>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</si>
  <si>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</si>
  <si>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</si>
  <si>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</si>
  <si>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</si>
  <si>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</si>
  <si>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</si>
  <si>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</si>
  <si>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</si>
  <si>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</si>
  <si>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</si>
  <si>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</si>
  <si>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</si>
  <si>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</si>
  <si>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</si>
  <si>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</si>
  <si>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</si>
  <si>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</si>
  <si>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</si>
  <si>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</si>
  <si>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</si>
  <si>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</si>
  <si>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</si>
  <si>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</si>
  <si>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</si>
  <si>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</si>
  <si>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</si>
  <si>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</si>
  <si>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</si>
  <si>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</si>
  <si>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</si>
  <si>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</si>
  <si>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</si>
  <si>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</si>
  <si>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</si>
  <si>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</si>
  <si>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</si>
  <si>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</si>
  <si>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</si>
  <si>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</si>
  <si>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</si>
  <si>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</si>
  <si>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</si>
  <si>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</si>
  <si>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</si>
  <si>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</si>
  <si>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</si>
  <si>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</si>
  <si>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</si>
  <si>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</si>
  <si>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</si>
  <si>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</si>
  <si>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</si>
  <si>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</si>
  <si>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</si>
  <si>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</si>
  <si>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</si>
  <si>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</si>
  <si>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</si>
  <si>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</si>
  <si>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</si>
  <si>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</si>
  <si>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</si>
  <si>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</si>
  <si>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</si>
  <si>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</si>
  <si>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</si>
  <si>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</si>
  <si>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</si>
  <si>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</si>
  <si>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</si>
  <si>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</si>
  <si>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</si>
  <si>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</si>
  <si>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</si>
  <si>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</si>
  <si>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</si>
  <si>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</si>
  <si>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</si>
  <si>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</si>
  <si>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</si>
  <si>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</si>
  <si>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</si>
  <si>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</si>
  <si>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</si>
  <si>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</si>
  <si>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</si>
  <si>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</si>
  <si>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</si>
  <si>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</si>
  <si>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</si>
  <si>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</si>
  <si>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</si>
  <si>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</si>
  <si>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</si>
  <si>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</si>
  <si>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</si>
  <si>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</si>
  <si>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</si>
  <si>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</si>
  <si>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</si>
  <si>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</si>
  <si>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</si>
  <si>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</si>
  <si>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</si>
  <si>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</si>
  <si>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</si>
  <si>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</si>
  <si>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</si>
  <si>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</si>
  <si>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</si>
  <si>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</si>
  <si>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</si>
  <si>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</si>
  <si>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</si>
  <si>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</si>
  <si>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</si>
  <si>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</si>
  <si>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</si>
  <si>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</si>
  <si>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</si>
  <si>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</si>
  <si>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</si>
  <si>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</si>
  <si>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</si>
  <si>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</si>
  <si>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</si>
  <si>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</si>
  <si>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</si>
  <si>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</si>
  <si>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</si>
  <si>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</si>
  <si>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</si>
  <si>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</si>
  <si>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</si>
  <si>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</si>
  <si>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</si>
  <si>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</si>
  <si>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</si>
  <si>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</si>
  <si>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</si>
  <si>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</si>
  <si>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</si>
  <si>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</si>
  <si>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</si>
  <si>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</si>
  <si>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</si>
  <si>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</si>
  <si>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</si>
  <si>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</si>
  <si>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</si>
  <si>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</si>
  <si>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</si>
  <si>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</si>
  <si>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</si>
  <si>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</si>
  <si>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</si>
  <si>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</si>
  <si>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</si>
  <si>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</si>
  <si>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</si>
  <si>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</si>
  <si>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</si>
  <si>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</si>
  <si>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</si>
  <si>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</si>
  <si>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</si>
  <si>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</si>
  <si>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</si>
  <si>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</si>
  <si>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</si>
  <si>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</si>
  <si>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</si>
  <si>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</si>
  <si>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</si>
  <si>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</si>
  <si>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</si>
  <si>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</si>
  <si>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</si>
  <si>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</si>
  <si>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</si>
  <si>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</si>
  <si>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</si>
  <si>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</si>
  <si>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</si>
  <si>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</si>
  <si>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</si>
  <si>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</si>
  <si>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</si>
  <si>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</si>
  <si>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</si>
  <si>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</si>
  <si>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</si>
  <si>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</si>
  <si>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</si>
  <si>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</si>
  <si>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</si>
  <si>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</si>
  <si>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</si>
  <si>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</si>
  <si>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</si>
  <si>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</si>
  <si>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</si>
  <si>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</si>
  <si>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</si>
  <si>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</si>
  <si>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</si>
  <si>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</si>
  <si>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</si>
  <si>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</si>
  <si>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</si>
  <si>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</si>
  <si>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</si>
  <si>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</si>
  <si>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</si>
  <si>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</si>
  <si>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</si>
  <si>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</si>
  <si>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</si>
  <si>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</si>
  <si>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</si>
  <si>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</si>
  <si>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</si>
  <si>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</si>
  <si>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</si>
  <si>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</si>
  <si>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</si>
  <si>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</si>
  <si>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</si>
  <si>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</si>
  <si>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</si>
  <si>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</si>
  <si>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</si>
  <si>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</si>
  <si>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</si>
  <si>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</si>
  <si>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</si>
  <si>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</si>
  <si>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</si>
  <si>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</si>
  <si>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</si>
  <si>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</si>
  <si>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</si>
  <si>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</si>
  <si>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</si>
  <si>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</si>
  <si>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</si>
  <si>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</si>
  <si>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</si>
  <si>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</si>
  <si>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</si>
  <si>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</si>
  <si>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</si>
  <si>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</si>
  <si>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</si>
  <si>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</si>
  <si>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</si>
  <si>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</si>
  <si>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</si>
  <si>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</si>
  <si>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</si>
  <si>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</si>
  <si>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</si>
  <si>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</si>
  <si>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</si>
  <si>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</si>
  <si>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</si>
  <si>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</si>
  <si>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</si>
  <si>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</si>
  <si>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</si>
  <si>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</si>
  <si>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</si>
  <si>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</si>
  <si>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</si>
  <si>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</si>
  <si>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</si>
  <si>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</si>
  <si>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</si>
  <si>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</si>
  <si>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</si>
  <si>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</si>
  <si>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</si>
  <si>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</si>
  <si>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</si>
  <si>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</si>
  <si>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</si>
  <si>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</si>
  <si>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</si>
  <si>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</si>
  <si>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</si>
  <si>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</si>
  <si>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</si>
  <si>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</si>
  <si>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</si>
  <si>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</si>
  <si>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</si>
  <si>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</si>
  <si>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</si>
  <si>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</si>
  <si>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</si>
  <si>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</si>
  <si>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</si>
  <si>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</si>
  <si>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</si>
  <si>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</si>
  <si>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</si>
  <si>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</si>
  <si>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</si>
  <si>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</si>
  <si>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</si>
  <si>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</si>
  <si>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</si>
  <si>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</si>
  <si>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</si>
  <si>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</si>
  <si>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</si>
  <si>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</si>
  <si>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</si>
  <si>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</si>
  <si>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</si>
  <si>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</si>
  <si>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</si>
  <si>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</si>
  <si>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</si>
  <si>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</si>
  <si>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</si>
  <si>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</si>
  <si>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</si>
  <si>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</si>
  <si>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</si>
  <si>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</si>
  <si>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</si>
  <si>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</si>
  <si>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</si>
  <si>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</si>
  <si>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</si>
  <si>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</si>
  <si>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</si>
  <si>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</si>
  <si>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</si>
  <si>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</si>
  <si>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</si>
  <si>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</si>
  <si>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</si>
  <si>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</si>
  <si>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</si>
  <si>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</si>
  <si>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</si>
  <si>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</si>
  <si>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</si>
  <si>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</si>
  <si>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</si>
  <si>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</si>
  <si>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</si>
  <si>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</si>
  <si>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</si>
  <si>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</si>
  <si>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</si>
  <si>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</si>
  <si>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</si>
  <si>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</si>
  <si>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</si>
  <si>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</si>
  <si>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</si>
  <si>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</si>
  <si>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</si>
  <si>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</si>
  <si>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</si>
  <si>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</si>
  <si>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</si>
  <si>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</si>
  <si>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</si>
  <si>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</si>
  <si>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</si>
  <si>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</si>
  <si>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</si>
  <si>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</si>
  <si>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</si>
  <si>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</si>
  <si>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</si>
  <si>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</si>
  <si>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</si>
  <si>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</si>
  <si>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</si>
  <si>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</si>
  <si>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</si>
  <si>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</si>
  <si>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</si>
  <si>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</si>
  <si>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</si>
  <si>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</si>
  <si>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</si>
  <si>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</si>
  <si>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</si>
  <si>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</si>
  <si>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</si>
  <si>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</si>
  <si>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</si>
  <si>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</si>
  <si>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</si>
  <si>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</si>
  <si>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</si>
  <si>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</si>
  <si>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</si>
  <si>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</si>
  <si>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</si>
  <si>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</si>
  <si>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</si>
  <si>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</si>
  <si>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</si>
  <si>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</si>
  <si>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</si>
  <si>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</si>
  <si>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</si>
  <si>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</si>
  <si>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</si>
  <si>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</si>
  <si>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</si>
  <si>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</si>
  <si>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</si>
  <si>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</si>
  <si>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</si>
  <si>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</si>
  <si>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</si>
  <si>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</si>
  <si>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</si>
  <si>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</si>
  <si>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</si>
  <si>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</si>
  <si>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</si>
  <si>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</si>
  <si>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</si>
  <si>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</si>
  <si>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</si>
  <si>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</si>
  <si>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</si>
  <si>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</si>
  <si>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</si>
  <si>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</si>
  <si>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</si>
  <si>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</si>
  <si>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</si>
  <si>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</si>
  <si>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</si>
  <si>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</si>
  <si>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</si>
  <si>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</si>
  <si>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</si>
  <si>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</si>
  <si>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</si>
  <si>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</si>
  <si>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</si>
  <si>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</si>
  <si>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</si>
  <si>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</si>
  <si>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</si>
  <si>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</si>
  <si>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</si>
  <si>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</si>
  <si>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</si>
  <si>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</si>
  <si>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</si>
  <si>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</si>
  <si>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</si>
  <si>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</si>
  <si>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</si>
  <si>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</si>
  <si>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</si>
  <si>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</si>
  <si>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</si>
  <si>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</si>
  <si>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</si>
  <si>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</si>
  <si>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</si>
  <si>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</si>
  <si>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</si>
  <si>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</si>
  <si>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</si>
  <si>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</si>
  <si>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</si>
  <si>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</si>
  <si>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</si>
  <si>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</si>
  <si>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</si>
  <si>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</si>
  <si>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</si>
  <si>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</si>
  <si>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</si>
  <si>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</si>
  <si>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</si>
  <si>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</si>
  <si>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</si>
  <si>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</si>
  <si>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</si>
  <si>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</si>
  <si>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</si>
  <si>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</si>
  <si>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</si>
  <si>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</si>
  <si>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</si>
  <si>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</si>
  <si>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</si>
  <si>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</si>
  <si>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</si>
  <si>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</si>
  <si>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</si>
  <si>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</si>
  <si>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</si>
  <si>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</si>
  <si>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</si>
  <si>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</si>
  <si>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</si>
  <si>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</si>
  <si>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</si>
  <si>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</si>
  <si>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</si>
  <si>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</si>
  <si>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</si>
  <si>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</si>
  <si>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</si>
  <si>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</si>
  <si>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</si>
  <si>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</si>
  <si>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</si>
  <si>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</si>
  <si>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</si>
  <si>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</si>
  <si>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</si>
  <si>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</si>
  <si>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</si>
  <si>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</si>
  <si>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</si>
  <si>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</si>
  <si>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</si>
  <si>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</si>
  <si>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</si>
  <si>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</si>
  <si>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</si>
  <si>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</si>
  <si>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</si>
  <si>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</si>
  <si>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</si>
  <si>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</si>
  <si>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</si>
  <si>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</si>
  <si>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</si>
  <si>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</si>
  <si>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</si>
  <si>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</si>
  <si>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</si>
  <si>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</si>
  <si>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</si>
  <si>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</si>
  <si>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</si>
  <si>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</si>
  <si>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</si>
  <si>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</si>
  <si>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</si>
  <si>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</si>
  <si>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</si>
  <si>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</si>
  <si>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</si>
  <si>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</si>
  <si>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</si>
  <si>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</si>
  <si>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</si>
  <si>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</si>
  <si>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</si>
  <si>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</si>
  <si>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</si>
  <si>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</si>
  <si>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</si>
  <si>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</si>
  <si>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</si>
  <si>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</si>
  <si>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</si>
  <si>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</si>
  <si>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</si>
  <si>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</si>
  <si>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</si>
  <si>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</si>
  <si>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</si>
  <si>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</si>
  <si>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</si>
  <si>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</si>
  <si>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</si>
  <si>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</si>
  <si>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</si>
  <si>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</si>
  <si>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</si>
  <si>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</si>
  <si>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</si>
  <si>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</si>
  <si>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</si>
  <si>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</si>
  <si>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</si>
  <si>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</si>
  <si>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</si>
  <si>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</si>
  <si>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</si>
  <si>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</si>
  <si>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</si>
  <si>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</si>
  <si>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</si>
  <si>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</si>
  <si>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</si>
  <si>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</si>
  <si>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</si>
  <si>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</si>
  <si>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</si>
  <si>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</si>
  <si>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</si>
  <si>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</si>
  <si>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</si>
  <si>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</si>
  <si>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</si>
  <si>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</si>
  <si>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</si>
  <si>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</si>
  <si>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</si>
  <si>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</si>
  <si>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</si>
  <si>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</si>
  <si>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</si>
  <si>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</si>
  <si>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</si>
  <si>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</si>
  <si>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</si>
  <si>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</si>
  <si>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</si>
  <si>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</si>
  <si>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</si>
  <si>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</si>
  <si>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</si>
  <si>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</si>
  <si>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</si>
  <si>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</si>
  <si>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</si>
  <si>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</si>
  <si>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</si>
  <si>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</si>
  <si>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</si>
  <si>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</si>
  <si>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</si>
  <si>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</si>
  <si>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</si>
  <si>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</si>
  <si>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</si>
  <si>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</si>
  <si>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</si>
  <si>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</si>
  <si>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</si>
  <si>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</si>
  <si>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</si>
  <si>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</si>
  <si>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</si>
  <si>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</si>
  <si>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</si>
  <si>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</si>
  <si>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</si>
  <si>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</si>
  <si>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</si>
  <si>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</si>
  <si>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</si>
  <si>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</si>
  <si>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</si>
  <si>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</si>
  <si>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</si>
  <si>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</si>
  <si>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</si>
  <si>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</si>
  <si>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</si>
  <si>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</si>
  <si>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</si>
  <si>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</si>
  <si>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</si>
  <si>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</si>
  <si>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</si>
  <si>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</si>
  <si>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</si>
  <si>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</si>
  <si>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</si>
  <si>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</si>
  <si>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</si>
  <si>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</si>
  <si>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</si>
  <si>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</si>
  <si>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</si>
  <si>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</si>
  <si>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</si>
  <si>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</si>
  <si>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</si>
  <si>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</si>
  <si>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</si>
  <si>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</si>
  <si>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</si>
  <si>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</si>
  <si>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</si>
  <si>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</si>
  <si>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</si>
  <si>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</si>
  <si>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</si>
  <si>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</si>
  <si>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</si>
  <si>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</si>
  <si>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</si>
  <si>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</si>
  <si>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</si>
  <si>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</si>
  <si>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</si>
  <si>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</si>
  <si>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</si>
  <si>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</si>
  <si>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</si>
  <si>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</si>
  <si>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</si>
  <si>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</si>
  <si>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</si>
  <si>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</si>
  <si>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</si>
  <si>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</si>
  <si>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</si>
  <si>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</si>
  <si>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</si>
  <si>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</si>
  <si>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</si>
  <si>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</si>
  <si>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</si>
  <si>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</si>
  <si>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</si>
  <si>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</si>
  <si>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</si>
  <si>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</si>
  <si>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</si>
  <si>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</si>
  <si>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</si>
  <si>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</si>
  <si>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</si>
  <si>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</si>
  <si>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</si>
  <si>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</si>
  <si>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</si>
  <si>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</si>
  <si>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</si>
  <si>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</si>
  <si>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</si>
  <si>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</si>
  <si>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</si>
  <si>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</si>
  <si>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</si>
  <si>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</si>
  <si>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</si>
  <si>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</si>
  <si>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</si>
  <si>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</si>
  <si>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</si>
  <si>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</si>
  <si>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</si>
  <si>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</si>
  <si>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</si>
  <si>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</si>
  <si>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</si>
  <si>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</si>
  <si>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</si>
  <si>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</si>
  <si>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</si>
  <si>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</si>
  <si>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</si>
  <si>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</si>
  <si>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</si>
  <si>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</si>
  <si>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</si>
  <si>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</si>
  <si>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</si>
  <si>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</si>
  <si>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</si>
  <si>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</si>
  <si>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</si>
  <si>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</si>
  <si>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</si>
  <si>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</si>
  <si>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</si>
  <si>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</si>
  <si>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</si>
  <si>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</si>
  <si>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</si>
  <si>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</si>
  <si>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</si>
  <si>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</si>
  <si>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</si>
  <si>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</si>
  <si>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</si>
  <si>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</si>
  <si>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</si>
  <si>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</si>
  <si>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</si>
  <si>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</si>
  <si>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</si>
  <si>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</si>
  <si>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</si>
  <si>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</si>
  <si>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</si>
  <si>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</si>
  <si>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</si>
  <si>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</si>
  <si>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</si>
  <si>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</si>
  <si>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</si>
  <si>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</si>
  <si>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</si>
  <si>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</si>
  <si>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</si>
  <si>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</si>
  <si>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</si>
  <si>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</si>
  <si>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</si>
  <si>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</si>
  <si>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</si>
  <si>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</si>
  <si>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</si>
  <si>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</si>
  <si>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</si>
  <si>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</si>
  <si>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</si>
  <si>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</si>
  <si>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</si>
  <si>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</si>
  <si>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</si>
  <si>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</si>
  <si>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</si>
  <si>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</si>
  <si>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</si>
  <si>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</si>
  <si>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</si>
  <si>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</si>
  <si>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</si>
  <si>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</si>
  <si>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</si>
  <si>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</si>
  <si>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</si>
  <si>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</si>
  <si>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</si>
  <si>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</si>
  <si>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</si>
  <si>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</si>
  <si>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</si>
  <si>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</si>
  <si>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</si>
  <si>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</si>
  <si>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</si>
  <si>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</si>
  <si>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</si>
  <si>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</si>
  <si>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</si>
  <si>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</si>
  <si>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</si>
  <si>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</si>
  <si>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</si>
  <si>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</si>
  <si>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</si>
  <si>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</si>
  <si>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</si>
  <si>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</si>
  <si>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</si>
  <si>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</si>
  <si>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</si>
  <si>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</si>
  <si>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</si>
  <si>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</si>
  <si>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</si>
  <si>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</si>
  <si>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</si>
  <si>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</si>
  <si>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</si>
  <si>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</si>
  <si>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</si>
  <si>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</si>
  <si>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</si>
  <si>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</si>
  <si>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</si>
  <si>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</si>
  <si>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</si>
  <si>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</si>
  <si>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</si>
  <si>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</si>
  <si>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</si>
  <si>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</si>
  <si>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</si>
  <si>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</si>
  <si>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</si>
  <si>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</si>
  <si>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</si>
  <si>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</si>
  <si>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</si>
  <si>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</si>
  <si>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</si>
  <si>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</si>
  <si>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</si>
  <si>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</si>
  <si>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</si>
  <si>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</si>
  <si>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</si>
  <si>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</si>
  <si>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</si>
  <si>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</si>
  <si>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</si>
  <si>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</si>
  <si>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</si>
  <si>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</si>
  <si>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</si>
  <si>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</si>
  <si>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</si>
  <si>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</si>
  <si>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</si>
  <si>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</si>
  <si>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</si>
  <si>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</si>
  <si>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</si>
  <si>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</si>
  <si>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</si>
  <si>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</si>
  <si>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</si>
  <si>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</si>
  <si>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</si>
  <si>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</si>
  <si>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</si>
  <si>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</si>
  <si>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</si>
  <si>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</si>
  <si>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</si>
  <si>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</si>
  <si>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</si>
  <si>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</si>
  <si>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</si>
  <si>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</si>
  <si>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</si>
  <si>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</si>
  <si>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</si>
  <si>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</si>
  <si>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</si>
  <si>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</si>
  <si>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</si>
  <si>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</si>
  <si>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</si>
  <si>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</si>
  <si>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</si>
  <si>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</si>
  <si>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</si>
  <si>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</si>
  <si>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</si>
  <si>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</si>
  <si>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</si>
  <si>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</si>
  <si>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</si>
  <si>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</si>
  <si>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</si>
  <si>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</si>
  <si>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</si>
  <si>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</si>
  <si>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</si>
  <si>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</si>
  <si>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</si>
  <si>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</si>
  <si>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</si>
  <si>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</si>
  <si>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</si>
  <si>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</si>
  <si>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</si>
  <si>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</si>
  <si>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</si>
  <si>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</si>
  <si>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</si>
  <si>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</si>
  <si>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</si>
  <si>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</si>
  <si>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</si>
  <si>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</si>
  <si>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</si>
  <si>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</si>
  <si>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</si>
  <si>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</si>
  <si>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</si>
  <si>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</si>
  <si>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</si>
  <si>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</si>
  <si>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</si>
  <si>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</si>
  <si>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</si>
  <si>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</si>
  <si>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</si>
  <si>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</si>
  <si>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</si>
  <si>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</si>
  <si>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</si>
  <si>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</si>
  <si>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</si>
  <si>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</si>
  <si>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</si>
  <si>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</si>
  <si>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</si>
  <si>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</si>
  <si>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</si>
  <si>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</si>
  <si>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</si>
  <si>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</si>
  <si>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</si>
  <si>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</si>
  <si>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</si>
  <si>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</si>
  <si>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</si>
  <si>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</si>
  <si>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</si>
  <si>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</si>
  <si>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</si>
  <si>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</si>
  <si>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</si>
  <si>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</si>
  <si>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</si>
  <si>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</si>
  <si>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</si>
  <si>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</si>
  <si>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</si>
  <si>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</si>
  <si>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</si>
  <si>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</si>
  <si>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</si>
  <si>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</si>
  <si>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</si>
  <si>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</si>
  <si>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</si>
  <si>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</si>
  <si>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</si>
  <si>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</si>
  <si>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</si>
  <si>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</si>
  <si>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</si>
  <si>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</si>
  <si>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</si>
  <si>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</si>
  <si>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</si>
  <si>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</si>
  <si>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</si>
  <si>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</si>
  <si>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</si>
  <si>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</si>
  <si>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</si>
  <si>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</si>
  <si>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</si>
  <si>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</si>
  <si>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</si>
  <si>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</si>
  <si>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</si>
  <si>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</si>
  <si>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</si>
  <si>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</si>
  <si>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</si>
  <si>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</si>
  <si>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</si>
  <si>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</si>
  <si>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</si>
  <si>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</si>
  <si>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</si>
  <si>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</si>
  <si>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</si>
  <si>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</si>
  <si>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</si>
  <si>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</si>
  <si>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</si>
  <si>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</si>
  <si>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</si>
  <si>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</si>
  <si>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</si>
  <si>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</si>
  <si>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</si>
  <si>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</si>
  <si>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</si>
  <si>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</si>
  <si>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</si>
  <si>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</si>
  <si>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</si>
  <si>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</si>
  <si>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</si>
  <si>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</si>
  <si>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</si>
  <si>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</si>
  <si>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</si>
  <si>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</si>
  <si>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</si>
  <si>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</si>
  <si>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</si>
  <si>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</si>
  <si>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</si>
  <si>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</si>
  <si>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</si>
  <si>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</si>
  <si>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</si>
  <si>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</si>
  <si>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</si>
  <si>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</si>
  <si>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</si>
  <si>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</si>
  <si>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</si>
  <si>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</si>
  <si>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</si>
  <si>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</si>
  <si>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</si>
  <si>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</si>
  <si>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</si>
  <si>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</si>
  <si>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</si>
  <si>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</si>
  <si>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</si>
  <si>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</si>
  <si>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</si>
  <si>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</si>
  <si>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</si>
  <si>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</si>
  <si>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</si>
  <si>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</si>
  <si>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</si>
  <si>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</si>
  <si>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</si>
  <si>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</si>
  <si>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</si>
  <si>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</si>
  <si>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</si>
  <si>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</si>
  <si>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</si>
  <si>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</si>
  <si>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</si>
  <si>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</si>
  <si>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</si>
  <si>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</si>
  <si>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</si>
  <si>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</si>
  <si>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</si>
  <si>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</si>
  <si>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</si>
  <si>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</si>
  <si>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</si>
  <si>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</si>
  <si>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</si>
  <si>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</si>
  <si>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</si>
  <si>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</si>
  <si>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</si>
  <si>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</si>
  <si>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</si>
  <si>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</si>
  <si>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</si>
  <si>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</si>
  <si>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</si>
  <si>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</si>
  <si>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</si>
  <si>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</si>
  <si>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</si>
  <si>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</si>
  <si>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</si>
  <si>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</si>
  <si>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</si>
  <si>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</si>
  <si>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</si>
  <si>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</si>
  <si>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</si>
  <si>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</si>
  <si>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</si>
  <si>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</si>
  <si>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</si>
  <si>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</si>
  <si>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</si>
  <si>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</si>
  <si>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</si>
  <si>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</si>
  <si>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</si>
  <si>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</si>
  <si>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</si>
  <si>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</si>
  <si>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</si>
  <si>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</si>
  <si>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</si>
  <si>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</si>
  <si>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</si>
  <si>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</si>
  <si>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</si>
  <si>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</si>
  <si>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</si>
  <si>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</si>
  <si>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</si>
  <si>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</si>
  <si>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</si>
  <si>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</si>
  <si>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</si>
  <si>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</si>
  <si>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</si>
  <si>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</si>
  <si>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</si>
  <si>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</si>
  <si>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</si>
  <si>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</si>
  <si>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</si>
  <si>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</si>
  <si>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</si>
  <si>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</si>
  <si>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</si>
  <si>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</si>
  <si>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</si>
  <si>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</si>
  <si>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</si>
  <si>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</si>
  <si>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</si>
  <si>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</si>
  <si>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</si>
  <si>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</si>
  <si>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</si>
  <si>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</si>
  <si>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</si>
  <si>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</si>
  <si>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</si>
  <si>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</si>
  <si>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</si>
  <si>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</si>
  <si>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</si>
  <si>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</si>
  <si>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</si>
  <si>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</si>
  <si>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</si>
  <si>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</si>
  <si>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</si>
  <si>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</si>
  <si>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</si>
  <si>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</si>
  <si>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</si>
  <si>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</si>
  <si>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</si>
  <si>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</si>
  <si>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</si>
  <si>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</si>
  <si>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</si>
  <si>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</si>
  <si>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</si>
  <si>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</si>
  <si>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</si>
  <si>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</si>
  <si>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</si>
  <si>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</si>
  <si>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</si>
  <si>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</si>
  <si>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</si>
  <si>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</si>
  <si>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</si>
  <si>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</si>
  <si>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</si>
  <si>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</si>
  <si>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</si>
  <si>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</si>
  <si>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</si>
  <si>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</si>
  <si>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</si>
  <si>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</si>
  <si>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</si>
  <si>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</si>
  <si>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</si>
  <si>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</si>
  <si>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</si>
  <si>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</si>
  <si>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</si>
  <si>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</si>
  <si>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</si>
  <si>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</si>
  <si>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</si>
  <si>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</si>
  <si>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</si>
  <si>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</si>
  <si>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</si>
  <si>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</si>
  <si>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</si>
  <si>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</si>
  <si>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</si>
  <si>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</si>
  <si>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</si>
  <si>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</si>
  <si>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</si>
  <si>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</si>
  <si>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</si>
  <si>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</si>
  <si>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</si>
  <si>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</si>
  <si>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</si>
  <si>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</si>
  <si>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</si>
  <si>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</si>
  <si>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</si>
  <si>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</si>
  <si>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</si>
  <si>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</si>
  <si>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</si>
  <si>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</si>
  <si>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</si>
  <si>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</si>
  <si>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</si>
  <si>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</si>
  <si>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</si>
  <si>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</si>
  <si>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</si>
  <si>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</si>
  <si>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</si>
  <si>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</si>
  <si>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</si>
  <si>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</si>
  <si>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</si>
  <si>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</si>
  <si>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</si>
  <si>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</si>
  <si>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</si>
  <si>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</si>
  <si>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</si>
  <si>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</si>
  <si>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</si>
  <si>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</si>
  <si>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</si>
  <si>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</si>
  <si>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</si>
  <si>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</si>
  <si>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</si>
  <si>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</si>
  <si>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</si>
  <si>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</si>
  <si>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</si>
  <si>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</si>
  <si>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</si>
  <si>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</si>
  <si>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</si>
  <si>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</si>
  <si>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</si>
  <si>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</si>
  <si>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</si>
  <si>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</si>
  <si>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</si>
  <si>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</si>
  <si>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</si>
  <si>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</si>
  <si>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</si>
  <si>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</si>
  <si>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</si>
  <si>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</si>
  <si>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</si>
  <si>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</si>
  <si>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</si>
  <si>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</si>
  <si>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</si>
  <si>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</si>
  <si>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</si>
  <si>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</si>
  <si>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</si>
  <si>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</si>
  <si>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</si>
  <si>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</si>
  <si>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</si>
  <si>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</si>
  <si>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</si>
  <si>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</si>
  <si>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</si>
  <si>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</si>
  <si>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</si>
  <si>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</si>
  <si>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</si>
  <si>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</si>
  <si>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</si>
  <si>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</si>
  <si>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</si>
  <si>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</si>
  <si>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</si>
  <si>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</si>
  <si>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</si>
  <si>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</si>
  <si>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</si>
  <si>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</si>
  <si>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</si>
  <si>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</si>
  <si>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</si>
  <si>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</si>
  <si>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</si>
  <si>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</si>
  <si>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</si>
  <si>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</si>
  <si>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</si>
  <si>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</si>
  <si>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</si>
  <si>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</si>
  <si>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</si>
  <si>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</si>
  <si>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</si>
  <si>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</si>
  <si>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</si>
  <si>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</si>
  <si>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</si>
  <si>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</si>
  <si>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</si>
  <si>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</si>
  <si>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</si>
  <si>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</si>
  <si>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</si>
  <si>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</si>
  <si>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</si>
  <si>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</si>
  <si>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</si>
  <si>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</si>
  <si>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</si>
  <si>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</si>
  <si>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</si>
  <si>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</si>
  <si>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</si>
  <si>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</si>
  <si>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</si>
  <si>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</si>
  <si>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</si>
  <si>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</si>
  <si>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</si>
  <si>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</si>
  <si>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</si>
  <si>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</si>
  <si>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</si>
  <si>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</si>
  <si>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</si>
  <si>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</si>
  <si>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</si>
  <si>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</si>
  <si>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</si>
  <si>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</si>
  <si>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</si>
  <si>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</si>
  <si>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</si>
  <si>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</si>
  <si>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</si>
  <si>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</si>
  <si>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</si>
  <si>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</si>
  <si>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</si>
  <si>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</si>
  <si>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</si>
  <si>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</si>
  <si>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</si>
  <si>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</si>
  <si>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</si>
  <si>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</si>
  <si>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</si>
  <si>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</si>
  <si>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</si>
  <si>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</si>
  <si>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</si>
  <si>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</si>
  <si>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</si>
  <si>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</si>
  <si>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</si>
  <si>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</si>
  <si>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</si>
  <si>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</si>
  <si>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</si>
  <si>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</si>
  <si>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</si>
  <si>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</si>
  <si>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</si>
  <si>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</si>
  <si>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</si>
  <si>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</si>
  <si>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</si>
  <si>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</si>
  <si>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</si>
  <si>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</si>
  <si>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</si>
  <si>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</si>
  <si>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</si>
  <si>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</si>
  <si>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</si>
  <si>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</si>
  <si>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</si>
  <si>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</si>
  <si>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</si>
  <si>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</si>
  <si>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</si>
  <si>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</si>
  <si>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</si>
  <si>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</si>
  <si>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</si>
  <si>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</si>
  <si>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</si>
  <si>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</si>
  <si>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</si>
  <si>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</si>
  <si>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</si>
  <si>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</si>
  <si>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</si>
  <si>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</si>
  <si>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</si>
  <si>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</si>
  <si>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</si>
  <si>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</si>
  <si>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</si>
  <si>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</si>
  <si>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</si>
  <si>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</si>
  <si>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</si>
  <si>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</si>
  <si>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</si>
  <si>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</si>
  <si>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</si>
  <si>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</si>
  <si>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</si>
  <si>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</si>
  <si>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</si>
  <si>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</si>
  <si>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</si>
  <si>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</si>
  <si>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</si>
  <si>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</si>
  <si>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</si>
  <si>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</si>
  <si>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</si>
  <si>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</si>
  <si>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</si>
  <si>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</si>
  <si>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</si>
  <si>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</si>
  <si>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</si>
  <si>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</si>
  <si>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</si>
  <si>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</si>
  <si>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</si>
  <si>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</si>
  <si>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</si>
  <si>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</si>
  <si>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</si>
  <si>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</si>
  <si>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</si>
  <si>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</si>
  <si>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</si>
  <si>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</si>
  <si>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</si>
  <si>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</si>
  <si>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</si>
  <si>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</si>
  <si>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</si>
  <si>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</si>
  <si>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</si>
  <si>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</si>
  <si>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</si>
  <si>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</si>
  <si>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</si>
  <si>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</si>
  <si>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</si>
  <si>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</si>
  <si>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</si>
  <si>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</si>
  <si>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</si>
  <si>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</si>
  <si>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</si>
  <si>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</si>
  <si>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</si>
  <si>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</si>
  <si>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</si>
  <si>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</si>
  <si>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</si>
  <si>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</si>
  <si>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</si>
  <si>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</si>
  <si>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</si>
  <si>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</si>
  <si>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</si>
  <si>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</si>
  <si>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</si>
  <si>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</si>
  <si>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</si>
  <si>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</si>
  <si>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</si>
  <si>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</si>
  <si>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</si>
  <si>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</si>
  <si>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</si>
  <si>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</si>
  <si>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</si>
  <si>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</si>
  <si>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</si>
  <si>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</si>
  <si>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</si>
  <si>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</si>
  <si>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</si>
  <si>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</si>
  <si>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</si>
  <si>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</si>
  <si>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</si>
  <si>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</si>
  <si>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</si>
  <si>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</si>
  <si>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</si>
  <si>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</si>
  <si>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</si>
  <si>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</si>
  <si>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</si>
  <si>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</si>
  <si>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</si>
  <si>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</si>
  <si>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</si>
  <si>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</si>
  <si>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</si>
  <si>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</si>
  <si>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</si>
  <si>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</si>
  <si>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</si>
  <si>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</si>
  <si>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</si>
  <si>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</si>
  <si>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</si>
  <si>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</si>
  <si>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</si>
  <si>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</si>
  <si>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</si>
  <si>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</si>
  <si>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</si>
  <si>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</si>
  <si>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</si>
  <si>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</si>
  <si>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</si>
  <si>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</si>
  <si>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</si>
  <si>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</si>
  <si>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</si>
  <si>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</si>
  <si>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</si>
  <si>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</si>
  <si>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</si>
  <si>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</si>
  <si>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</si>
  <si>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</si>
  <si>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</si>
  <si>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</si>
  <si>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</si>
  <si>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</si>
  <si>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</si>
  <si>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</si>
  <si>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</si>
  <si>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</si>
  <si>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</si>
  <si>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</si>
  <si>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</si>
  <si>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</si>
  <si>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</si>
  <si>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</si>
  <si>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</si>
  <si>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</si>
  <si>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</si>
  <si>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</si>
  <si>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</si>
  <si>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</si>
  <si>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</si>
  <si>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</si>
  <si>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</si>
  <si>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</si>
  <si>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</si>
  <si>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</si>
  <si>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</si>
  <si>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</si>
  <si>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</si>
  <si>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</si>
  <si>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</si>
  <si>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</si>
  <si>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</si>
  <si>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</si>
  <si>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</si>
  <si>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</si>
  <si>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</si>
  <si>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</si>
  <si>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</si>
  <si>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</si>
  <si>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</si>
  <si>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</si>
  <si>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</si>
  <si>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</si>
  <si>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</si>
  <si>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</si>
  <si>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</si>
  <si>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</si>
  <si>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</si>
  <si>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</si>
  <si>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</si>
  <si>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</si>
  <si>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</si>
  <si>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</si>
  <si>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</si>
  <si>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</si>
  <si>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</si>
  <si>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</si>
  <si>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</si>
  <si>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</si>
  <si>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</si>
  <si>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</si>
  <si>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</si>
  <si>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</si>
  <si>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</si>
  <si>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</si>
  <si>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</si>
  <si>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</si>
  <si>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</si>
  <si>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</si>
  <si>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</si>
  <si>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</si>
  <si>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</si>
  <si>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</si>
  <si>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</si>
  <si>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</si>
  <si>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</si>
  <si>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</si>
  <si>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</si>
  <si>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</si>
  <si>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</si>
  <si>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</si>
  <si>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</si>
  <si>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</si>
  <si>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</si>
  <si>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</si>
  <si>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</si>
  <si>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</si>
  <si>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</si>
  <si>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</si>
  <si>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</si>
  <si>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</si>
  <si>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</si>
  <si>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</si>
  <si>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</si>
  <si>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</si>
  <si>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</si>
  <si>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</si>
  <si>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</si>
  <si>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</si>
  <si>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</si>
  <si>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</si>
  <si>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</si>
  <si>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</si>
  <si>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</si>
  <si>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</si>
  <si>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</si>
  <si>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</si>
  <si>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</si>
  <si>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</si>
  <si>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</si>
  <si>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</si>
  <si>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</si>
  <si>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</si>
  <si>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</si>
  <si>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</si>
  <si>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</si>
  <si>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</si>
  <si>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</si>
  <si>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</si>
  <si>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</si>
  <si>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</si>
  <si>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</si>
  <si>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</si>
  <si>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</si>
  <si>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</si>
  <si>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</si>
  <si>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</si>
  <si>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</si>
  <si>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</si>
  <si>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</si>
  <si>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</si>
  <si>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</si>
  <si>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</si>
  <si>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</si>
  <si>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</si>
  <si>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</si>
  <si>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</si>
  <si>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</si>
  <si>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</si>
  <si>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</si>
  <si>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</si>
  <si>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</si>
  <si>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</si>
  <si>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</si>
  <si>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</si>
  <si>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</si>
  <si>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</si>
  <si>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</si>
  <si>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</si>
  <si>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</si>
  <si>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</si>
  <si>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</si>
  <si>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</si>
  <si>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</si>
  <si>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</si>
  <si>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</si>
  <si>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</si>
  <si>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</si>
  <si>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</si>
  <si>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</si>
  <si>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</si>
  <si>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</si>
  <si>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</si>
  <si>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</si>
  <si>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</si>
  <si>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</si>
  <si>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</si>
  <si>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</si>
  <si>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</si>
  <si>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</si>
  <si>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</si>
  <si>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</si>
  <si>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</si>
  <si>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</si>
  <si>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</si>
  <si>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</si>
  <si>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</si>
  <si>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</si>
  <si>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</si>
  <si>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</si>
  <si>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</si>
  <si>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</si>
  <si>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</si>
  <si>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</si>
  <si>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</si>
  <si>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</si>
  <si>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</si>
  <si>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</si>
  <si>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</si>
  <si>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</si>
  <si>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</si>
  <si>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</si>
  <si>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</si>
  <si>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</si>
  <si>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</si>
  <si>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</si>
  <si>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</si>
  <si>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</si>
  <si>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</si>
  <si>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</si>
  <si>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</si>
  <si>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</si>
  <si>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</si>
  <si>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</si>
  <si>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</si>
  <si>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</si>
  <si>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</si>
  <si>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</si>
  <si>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</si>
  <si>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</si>
  <si>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</si>
  <si>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</si>
  <si>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</si>
  <si>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</si>
  <si>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</si>
  <si>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</si>
  <si>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</si>
  <si>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</si>
  <si>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</si>
  <si>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</si>
  <si>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</si>
  <si>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</si>
  <si>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</si>
  <si>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</si>
  <si>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</si>
  <si>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</si>
  <si>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</si>
  <si>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</si>
  <si>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</si>
  <si>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</si>
  <si>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</si>
  <si>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</si>
  <si>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</si>
  <si>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</si>
  <si>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</si>
  <si>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</si>
  <si>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</si>
  <si>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</si>
  <si>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</si>
  <si>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</si>
  <si>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</si>
  <si>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</si>
  <si>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</si>
  <si>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</si>
  <si>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</si>
  <si>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</si>
  <si>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</si>
  <si>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</si>
  <si>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</si>
  <si>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</si>
  <si>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</si>
  <si>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</si>
  <si>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</si>
  <si>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</si>
  <si>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</si>
  <si>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</si>
  <si>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</si>
  <si>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</si>
  <si>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</si>
  <si>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</si>
  <si>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</si>
  <si>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</si>
  <si>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</si>
  <si>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</si>
  <si>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</si>
  <si>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</si>
  <si>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</si>
  <si>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</si>
  <si>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</si>
  <si>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</si>
  <si>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</si>
  <si>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</si>
  <si>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</si>
  <si>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</si>
  <si>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</si>
  <si>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</si>
  <si>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</si>
  <si>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</si>
  <si>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</si>
  <si>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</si>
  <si>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</si>
  <si>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</si>
  <si>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</si>
  <si>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</si>
  <si>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</si>
  <si>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</si>
  <si>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</si>
  <si>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</si>
  <si>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</si>
  <si>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</si>
  <si>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</si>
  <si>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</si>
  <si>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</si>
  <si>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</si>
  <si>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</si>
  <si>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</si>
  <si>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</si>
  <si>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</si>
  <si>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</si>
  <si>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</si>
  <si>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</si>
  <si>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</si>
  <si>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</si>
  <si>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</si>
  <si>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</si>
  <si>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</si>
  <si>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</si>
  <si>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</si>
  <si>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</si>
  <si>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</si>
  <si>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</si>
  <si>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</si>
  <si>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</si>
  <si>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</si>
  <si>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</si>
  <si>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</si>
  <si>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</si>
  <si>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</si>
  <si>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</si>
  <si>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</si>
  <si>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</si>
  <si>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</si>
  <si>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</si>
  <si>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</si>
  <si>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</si>
  <si>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</si>
  <si>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</si>
  <si>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</si>
  <si>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</si>
  <si>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</si>
  <si>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</si>
  <si>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</si>
  <si>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</si>
  <si>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</si>
  <si>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</si>
  <si>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</si>
  <si>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</si>
  <si>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</si>
  <si>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</si>
  <si>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</si>
  <si>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</si>
  <si>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</si>
  <si>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</si>
  <si>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</si>
  <si>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</si>
  <si>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</si>
  <si>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</si>
  <si>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</si>
  <si>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</si>
  <si>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</si>
  <si>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</si>
  <si>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</si>
  <si>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</si>
  <si>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</si>
  <si>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</si>
  <si>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</si>
  <si>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</si>
  <si>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</si>
  <si>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</si>
  <si>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</si>
  <si>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</si>
  <si>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</si>
  <si>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</si>
  <si>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</si>
  <si>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</si>
  <si>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</si>
  <si>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</si>
  <si>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</si>
  <si>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</si>
  <si>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</si>
  <si>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</si>
  <si>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</si>
  <si>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</si>
  <si>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</si>
  <si>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</si>
  <si>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</si>
  <si>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</si>
  <si>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</si>
  <si>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</si>
  <si>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</si>
  <si>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</si>
  <si>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</si>
  <si>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</si>
  <si>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</si>
  <si>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</si>
  <si>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</si>
  <si>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</si>
  <si>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</si>
  <si>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</si>
  <si>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</si>
  <si>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</si>
  <si>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</si>
  <si>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</si>
  <si>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</si>
  <si>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</si>
  <si>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</si>
  <si>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</si>
  <si>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</si>
  <si>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</si>
  <si>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</si>
  <si>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</si>
  <si>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</si>
  <si>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</si>
  <si>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</si>
  <si>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</si>
  <si>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</si>
  <si>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</si>
  <si>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</si>
  <si>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</si>
  <si>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</si>
  <si>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</si>
  <si>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</si>
  <si>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</si>
  <si>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</si>
  <si>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</si>
  <si>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</si>
  <si>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</si>
  <si>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</si>
  <si>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</si>
  <si>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</si>
  <si>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</si>
  <si>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</si>
  <si>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</si>
  <si>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</si>
  <si>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</si>
  <si>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</si>
  <si>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</si>
  <si>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</si>
  <si>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</si>
  <si>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</si>
  <si>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</si>
  <si>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</si>
  <si>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</si>
  <si>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</si>
  <si>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</si>
  <si>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</si>
  <si>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</si>
  <si>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</si>
  <si>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</si>
  <si>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</si>
  <si>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</si>
  <si>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</si>
  <si>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</si>
  <si>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</si>
  <si>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</si>
  <si>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</si>
  <si>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</si>
  <si>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</si>
  <si>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</si>
  <si>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</si>
  <si>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</si>
  <si>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</si>
  <si>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</si>
  <si>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</si>
  <si>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</si>
  <si>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</si>
  <si>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</si>
  <si>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</si>
  <si>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</si>
  <si>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</si>
  <si>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</si>
  <si>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</si>
  <si>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</si>
  <si>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</si>
  <si>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</si>
  <si>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</si>
  <si>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</si>
  <si>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</si>
  <si>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</si>
  <si>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</si>
  <si>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</si>
  <si>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</si>
  <si>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</si>
  <si>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</si>
  <si>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</si>
  <si>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</si>
  <si>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</si>
  <si>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</si>
  <si>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</si>
  <si>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</si>
  <si>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</si>
  <si>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</si>
  <si>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</si>
  <si>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</si>
  <si>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</si>
  <si>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</si>
  <si>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</si>
  <si>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</si>
  <si>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</si>
  <si>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</si>
  <si>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</si>
  <si>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</si>
  <si>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</si>
  <si>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</si>
  <si>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</si>
  <si>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</si>
  <si>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</si>
  <si>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</si>
  <si>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</si>
  <si>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</si>
  <si>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</si>
  <si>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</si>
  <si>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</si>
  <si>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</si>
  <si>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</si>
  <si>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</si>
  <si>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</si>
  <si>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</si>
  <si>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</si>
  <si>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</si>
  <si>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</si>
  <si>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</si>
  <si>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</si>
  <si>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</si>
  <si>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</si>
  <si>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</si>
  <si>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</si>
  <si>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</si>
  <si>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</si>
  <si>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</si>
  <si>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</si>
  <si>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</si>
  <si>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</si>
  <si>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</si>
  <si>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</si>
  <si>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</si>
  <si>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</si>
  <si>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</si>
  <si>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</si>
  <si>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</si>
  <si>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</si>
  <si>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</si>
  <si>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</si>
  <si>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</si>
  <si>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</si>
  <si>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</si>
  <si>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</si>
  <si>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</si>
  <si>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</si>
  <si>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</si>
  <si>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</si>
  <si>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</si>
  <si>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</si>
  <si>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</si>
  <si>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</si>
  <si>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</si>
  <si>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</si>
  <si>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</si>
  <si>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</si>
  <si>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</si>
  <si>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</si>
  <si>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</si>
  <si>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</si>
  <si>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</si>
  <si>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</si>
  <si>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</si>
  <si>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</si>
  <si>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</si>
  <si>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</si>
  <si>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</si>
  <si>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</si>
  <si>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</si>
  <si>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</si>
  <si>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</si>
  <si>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</si>
  <si>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</si>
  <si>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</si>
  <si>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</si>
  <si>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</si>
  <si>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</si>
  <si>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</si>
  <si>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</si>
  <si>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</si>
  <si>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</si>
  <si>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</si>
  <si>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</si>
  <si>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</si>
  <si>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</si>
  <si>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</si>
  <si>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</si>
  <si>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</si>
  <si>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</si>
  <si>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</si>
  <si>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</si>
  <si>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</si>
  <si>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</si>
  <si>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</si>
  <si>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</si>
  <si>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</si>
  <si>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</si>
  <si>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</si>
  <si>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</si>
  <si>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</si>
  <si>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</si>
  <si>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</si>
  <si>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</si>
  <si>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</si>
  <si>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</si>
  <si>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</si>
  <si>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</si>
  <si>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</si>
  <si>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</si>
  <si>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</si>
  <si>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</si>
  <si>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</si>
  <si>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</si>
  <si>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</si>
  <si>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</si>
  <si>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</si>
  <si>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</si>
  <si>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</si>
  <si>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</si>
  <si>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</si>
  <si>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</si>
  <si>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</si>
  <si>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</si>
  <si>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</si>
  <si>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</si>
  <si>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</si>
  <si>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</si>
  <si>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</si>
  <si>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</si>
  <si>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</si>
  <si>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</si>
  <si>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</si>
  <si>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</si>
  <si>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</si>
  <si>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</si>
  <si>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</si>
  <si>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</si>
  <si>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</si>
  <si>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</si>
  <si>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</si>
  <si>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</si>
  <si>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</si>
  <si>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</si>
  <si>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</si>
  <si>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</si>
  <si>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</si>
  <si>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</si>
  <si>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</si>
  <si>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</si>
  <si>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</si>
  <si>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</si>
  <si>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</si>
  <si>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</si>
  <si>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</si>
  <si>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</si>
  <si>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</si>
  <si>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</si>
  <si>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</si>
  <si>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</si>
  <si>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</si>
  <si>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</si>
  <si>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</si>
  <si>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</si>
  <si>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</si>
  <si>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</si>
  <si>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</si>
  <si>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</si>
  <si>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</si>
  <si>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</si>
  <si>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</si>
  <si>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</si>
  <si>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</si>
  <si>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</si>
  <si>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</si>
  <si>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</si>
  <si>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</si>
  <si>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</si>
  <si>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</si>
  <si>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</si>
  <si>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</si>
  <si>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</si>
  <si>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</si>
  <si>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</si>
  <si>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</si>
  <si>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</si>
  <si>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</si>
  <si>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</si>
  <si>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</si>
  <si>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</si>
  <si>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</si>
  <si>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</si>
  <si>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</si>
  <si>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</si>
  <si>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</si>
  <si>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</si>
  <si>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</si>
  <si>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</si>
  <si>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</si>
  <si>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</si>
  <si>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</si>
  <si>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</si>
  <si>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</si>
  <si>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</si>
  <si>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</si>
  <si>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</si>
  <si>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</si>
  <si>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</si>
  <si>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</si>
  <si>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</si>
  <si>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</si>
  <si>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</si>
  <si>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</si>
  <si>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</si>
  <si>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</si>
  <si>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</si>
  <si>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</si>
  <si>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</si>
  <si>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</si>
  <si>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</si>
  <si>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</si>
  <si>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</si>
  <si>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</si>
  <si>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</si>
  <si>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</si>
  <si>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</si>
  <si>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</si>
  <si>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</si>
  <si>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</si>
  <si>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</si>
  <si>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</si>
  <si>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</si>
  <si>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</si>
  <si>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</si>
  <si>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</si>
  <si>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</si>
  <si>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</si>
  <si>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</si>
  <si>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</si>
  <si>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</si>
  <si>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</si>
  <si>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</si>
  <si>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</si>
  <si>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</si>
  <si>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</si>
  <si>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</si>
  <si>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</si>
  <si>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</si>
  <si>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</si>
  <si>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</si>
  <si>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</si>
  <si>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</si>
  <si>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</si>
  <si>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</si>
  <si>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</si>
  <si>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</si>
  <si>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</si>
  <si>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</si>
  <si>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</si>
  <si>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</si>
  <si>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</si>
  <si>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</si>
  <si>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</si>
  <si>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</si>
  <si>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</si>
  <si>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</si>
  <si>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</si>
  <si>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</si>
  <si>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</si>
  <si>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</si>
  <si>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</si>
  <si>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</si>
  <si>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</si>
  <si>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</si>
  <si>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</si>
  <si>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</si>
  <si>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</si>
  <si>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</si>
  <si>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</si>
  <si>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</si>
  <si>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</si>
  <si>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</si>
  <si>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</si>
  <si>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</si>
  <si>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</si>
  <si>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</si>
  <si>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</si>
  <si>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</si>
  <si>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</si>
  <si>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</si>
  <si>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</si>
  <si>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</si>
  <si>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</si>
  <si>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</si>
  <si>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</si>
  <si>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</si>
  <si>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</si>
  <si>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</si>
  <si>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</si>
  <si>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</si>
  <si>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</si>
  <si>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</si>
  <si>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</si>
  <si>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</si>
  <si>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</si>
  <si>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</si>
  <si>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</si>
  <si>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</si>
  <si>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</si>
  <si>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</si>
  <si>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</si>
  <si>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</si>
  <si>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</si>
  <si>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</si>
  <si>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</si>
  <si>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</si>
  <si>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</si>
  <si>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</si>
  <si>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</si>
  <si>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</si>
  <si>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</si>
  <si>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</si>
  <si>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</si>
  <si>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</si>
  <si>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</si>
  <si>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</si>
  <si>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</si>
  <si>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</si>
  <si>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</si>
  <si>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</si>
  <si>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</si>
  <si>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</si>
  <si>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</si>
  <si>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</si>
  <si>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</si>
  <si>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</si>
  <si>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</si>
  <si>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</si>
  <si>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</si>
  <si>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</si>
  <si>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</si>
  <si>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</si>
  <si>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</si>
  <si>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</si>
  <si>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</si>
  <si>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</si>
  <si>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</si>
  <si>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</si>
  <si>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</si>
  <si>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</si>
  <si>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</si>
  <si>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</si>
  <si>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</si>
  <si>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</si>
  <si>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</si>
  <si>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</si>
  <si>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</si>
  <si>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</si>
  <si>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</si>
  <si>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</si>
  <si>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</si>
  <si>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</si>
  <si>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</si>
  <si>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</si>
  <si>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</si>
  <si>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</si>
  <si>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</si>
  <si>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</si>
  <si>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</si>
  <si>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</si>
  <si>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</si>
  <si>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</si>
  <si>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</si>
  <si>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</si>
  <si>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</si>
  <si>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</si>
  <si>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</si>
  <si>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</si>
  <si>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</si>
  <si>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</si>
  <si>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</si>
  <si>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</si>
  <si>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</si>
  <si>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</si>
  <si>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</si>
  <si>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</si>
  <si>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</si>
  <si>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</si>
  <si>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</si>
  <si>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</si>
  <si>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</si>
  <si>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</si>
  <si>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</si>
  <si>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</si>
  <si>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</si>
  <si>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</si>
  <si>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</si>
  <si>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</si>
  <si>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</si>
  <si>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</si>
  <si>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</si>
  <si>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</si>
  <si>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</si>
  <si>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</si>
  <si>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</si>
  <si>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</si>
  <si>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</si>
  <si>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</si>
  <si>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</si>
  <si>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</si>
  <si>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</si>
  <si>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</si>
  <si>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</si>
  <si>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</si>
  <si>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</si>
  <si>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</si>
  <si>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</si>
  <si>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</si>
  <si>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</si>
  <si>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</si>
  <si>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</si>
  <si>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</si>
  <si>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</si>
  <si>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</si>
  <si>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</si>
  <si>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</si>
  <si>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</si>
  <si>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</si>
  <si>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</si>
  <si>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</si>
  <si>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</si>
  <si>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</si>
  <si>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</si>
  <si>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</si>
  <si>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</si>
  <si>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</si>
  <si>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</si>
  <si>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</si>
  <si>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</si>
  <si>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</si>
  <si>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</si>
  <si>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</si>
  <si>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</si>
  <si>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</si>
  <si>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</si>
  <si>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</si>
  <si>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</si>
  <si>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</si>
  <si>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</si>
  <si>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</si>
  <si>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</si>
  <si>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</si>
  <si>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</si>
  <si>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</si>
  <si>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</si>
  <si>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</si>
  <si>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</si>
  <si>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</si>
  <si>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</si>
  <si>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</si>
  <si>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</si>
  <si>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</si>
  <si>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</si>
  <si>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</si>
  <si>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</si>
  <si>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</si>
  <si>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</si>
  <si>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</si>
  <si>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</si>
  <si>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</si>
  <si>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</si>
  <si>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</si>
  <si>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</si>
  <si>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</si>
  <si>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</si>
  <si>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</si>
  <si>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</si>
  <si>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</si>
  <si>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</si>
  <si>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</si>
  <si>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</si>
  <si>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</si>
  <si>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</si>
  <si>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</si>
  <si>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</si>
  <si>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</si>
  <si>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</si>
  <si>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</si>
  <si>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</si>
  <si>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</si>
  <si>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</si>
  <si>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</si>
  <si>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</si>
  <si>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</si>
  <si>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</si>
  <si>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</si>
  <si>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</si>
  <si>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</si>
  <si>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</si>
  <si>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</si>
  <si>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</si>
  <si>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</si>
  <si>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</si>
  <si>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</si>
  <si>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</si>
  <si>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</si>
  <si>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</si>
  <si>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</si>
  <si>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</si>
  <si>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</si>
  <si>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</si>
  <si>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</si>
  <si>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</si>
  <si>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</si>
  <si>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</si>
  <si>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</si>
  <si>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</si>
  <si>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</si>
  <si>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</si>
  <si>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</si>
  <si>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</si>
  <si>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</si>
  <si>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</si>
  <si>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</si>
  <si>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</si>
  <si>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</si>
  <si>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</si>
  <si>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</si>
  <si>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</si>
  <si>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</si>
  <si>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</si>
  <si>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</si>
  <si>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</si>
  <si>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</si>
  <si>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</si>
  <si>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</si>
  <si>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</si>
  <si>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</si>
  <si>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</si>
  <si>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</si>
  <si>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</si>
  <si>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</si>
  <si>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</si>
  <si>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</si>
  <si>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</si>
  <si>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</si>
  <si>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</si>
  <si>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</si>
  <si>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</si>
  <si>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</si>
  <si>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</si>
  <si>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</si>
  <si>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</si>
  <si>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</si>
  <si>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</si>
  <si>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</si>
  <si>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</si>
  <si>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</si>
  <si>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</si>
  <si>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</si>
  <si>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</si>
  <si>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</si>
  <si>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</si>
  <si>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</si>
  <si>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</si>
  <si>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</si>
  <si>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</si>
  <si>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</si>
  <si>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</si>
  <si>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</si>
  <si>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</si>
  <si>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</si>
  <si>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</si>
  <si>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</si>
  <si>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</si>
  <si>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</si>
  <si>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</si>
  <si>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</si>
  <si>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</si>
  <si>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</si>
  <si>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</si>
  <si>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</si>
  <si>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</si>
  <si>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</si>
  <si>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</si>
  <si>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</si>
  <si>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</si>
  <si>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</si>
  <si>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</si>
  <si>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</si>
  <si>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</si>
  <si>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</si>
  <si>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</si>
  <si>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</si>
  <si>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</si>
  <si>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</si>
  <si>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</si>
  <si>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</si>
  <si>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</si>
  <si>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</si>
  <si>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</si>
  <si>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</si>
  <si>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</si>
  <si>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</si>
  <si>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</si>
  <si>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</si>
  <si>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</si>
  <si>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</si>
  <si>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</si>
  <si>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</si>
  <si>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</si>
  <si>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</si>
  <si>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</si>
  <si>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</si>
  <si>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</si>
  <si>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</si>
  <si>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</si>
  <si>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</si>
  <si>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</si>
  <si>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</si>
  <si>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</si>
  <si>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</si>
  <si>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</si>
  <si>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</si>
  <si>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</si>
  <si>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</si>
  <si>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</si>
  <si>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</si>
  <si>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</si>
  <si>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</si>
  <si>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</si>
  <si>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</si>
  <si>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</si>
  <si>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</si>
  <si>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</si>
  <si>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</si>
  <si>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</si>
  <si>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</si>
  <si>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</si>
  <si>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</si>
  <si>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</si>
  <si>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</si>
  <si>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</si>
  <si>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</si>
  <si>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</si>
  <si>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</si>
  <si>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</si>
  <si>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</si>
  <si>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</si>
  <si>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</si>
  <si>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</si>
  <si>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</si>
  <si>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</si>
  <si>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</si>
  <si>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</si>
  <si>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</si>
  <si>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</si>
  <si>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</si>
  <si>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</si>
  <si>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</si>
  <si>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</si>
  <si>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</si>
  <si>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</si>
  <si>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</si>
  <si>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</si>
  <si>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</si>
  <si>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</si>
  <si>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</si>
  <si>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</si>
  <si>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</si>
  <si>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</si>
  <si>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</si>
  <si>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</si>
  <si>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</si>
  <si>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</si>
  <si>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</si>
  <si>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</si>
  <si>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</si>
  <si>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</si>
  <si>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</si>
  <si>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</si>
  <si>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</si>
  <si>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</si>
  <si>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</si>
  <si>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</si>
  <si>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</si>
  <si>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</si>
  <si>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</si>
  <si>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</si>
  <si>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</si>
  <si>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</si>
  <si>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</si>
  <si>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</si>
  <si>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</si>
  <si>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</si>
  <si>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</si>
  <si>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</si>
  <si>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</si>
  <si>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</si>
  <si>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</si>
  <si>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</si>
  <si>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</si>
  <si>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</si>
  <si>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</si>
  <si>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</si>
  <si>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</si>
  <si>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</si>
  <si>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</si>
  <si>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</si>
  <si>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</si>
  <si>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</si>
  <si>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</si>
  <si>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</si>
  <si>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</si>
  <si>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</si>
  <si>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</si>
  <si>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</si>
  <si>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</si>
  <si>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</si>
  <si>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</si>
  <si>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</si>
  <si>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</si>
  <si>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</si>
  <si>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</si>
  <si>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</si>
  <si>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</si>
  <si>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</si>
  <si>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</si>
  <si>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</si>
  <si>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</si>
  <si>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</si>
  <si>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</si>
  <si>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</si>
  <si>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</si>
  <si>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</si>
  <si>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</si>
  <si>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</si>
  <si>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</si>
  <si>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</si>
  <si>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</si>
  <si>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</si>
  <si>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</si>
  <si>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</si>
  <si>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</si>
  <si>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</si>
  <si>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</si>
  <si>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</si>
  <si>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</si>
  <si>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</si>
  <si>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</si>
  <si>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</si>
  <si>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</si>
  <si>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</si>
  <si>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</si>
  <si>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</si>
  <si>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</si>
  <si>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</si>
  <si>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</si>
  <si>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</si>
  <si>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</si>
  <si>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</si>
  <si>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</si>
  <si>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</si>
  <si>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</si>
  <si>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</si>
  <si>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</si>
  <si>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</si>
  <si>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</si>
  <si>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</si>
  <si>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</si>
  <si>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</si>
  <si>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</si>
  <si>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</si>
  <si>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</si>
  <si>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</si>
  <si>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</si>
  <si>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</si>
  <si>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</si>
  <si>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</si>
  <si>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</si>
  <si>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</si>
  <si>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</si>
  <si>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</si>
  <si>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</si>
  <si>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</si>
  <si>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</si>
  <si>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</si>
  <si>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</si>
  <si>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</si>
  <si>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</si>
  <si>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</si>
  <si>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</si>
  <si>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</si>
  <si>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</si>
  <si>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</si>
  <si>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</si>
  <si>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</si>
  <si>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</si>
  <si>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</si>
  <si>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</si>
  <si>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</si>
  <si>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</si>
  <si>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</si>
  <si>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</si>
  <si>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</si>
  <si>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</si>
  <si>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</si>
  <si>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</si>
  <si>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</si>
  <si>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</si>
  <si>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</si>
  <si>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</si>
  <si>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</si>
  <si>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</si>
  <si>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</si>
  <si>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</si>
  <si>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</si>
  <si>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</si>
  <si>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</si>
  <si>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</si>
  <si>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</si>
  <si>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</si>
  <si>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</si>
  <si>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</si>
  <si>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</si>
  <si>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</si>
  <si>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</si>
  <si>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</si>
  <si>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</si>
  <si>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</si>
  <si>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</si>
  <si>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</si>
  <si>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</si>
  <si>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</si>
  <si>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</si>
  <si>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</si>
  <si>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</si>
  <si>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</si>
  <si>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</si>
  <si>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</si>
  <si>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</si>
  <si>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</si>
  <si>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</si>
  <si>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</si>
  <si>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</si>
  <si>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</si>
  <si>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</si>
  <si>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</si>
  <si>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</si>
  <si>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</si>
  <si>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</si>
  <si>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</si>
  <si>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</si>
  <si>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</si>
  <si>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</si>
  <si>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</si>
  <si>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</si>
  <si>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</si>
  <si>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</si>
  <si>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</si>
  <si>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</si>
  <si>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</si>
  <si>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</si>
  <si>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</si>
  <si>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</si>
  <si>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</si>
  <si>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</si>
  <si>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</si>
  <si>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</si>
  <si>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</si>
  <si>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</si>
  <si>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</si>
  <si>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</si>
  <si>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</si>
  <si>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</si>
  <si>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</si>
  <si>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</si>
  <si>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</si>
  <si>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</si>
  <si>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</si>
  <si>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</si>
  <si>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</si>
  <si>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</si>
  <si>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</si>
  <si>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</si>
  <si>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</si>
  <si>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</si>
  <si>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</si>
  <si>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</si>
  <si>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</si>
  <si>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</si>
  <si>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</si>
  <si>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</si>
  <si>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</si>
  <si>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</si>
  <si>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</si>
  <si>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</si>
  <si>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</si>
  <si>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</si>
  <si>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</si>
  <si>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</si>
  <si>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</si>
  <si>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</si>
  <si>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</si>
  <si>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</si>
  <si>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</si>
  <si>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</si>
  <si>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</si>
  <si>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</si>
  <si>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</si>
  <si>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</si>
  <si>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</si>
  <si>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</si>
  <si>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</si>
  <si>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</si>
  <si>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</si>
  <si>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</si>
  <si>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</si>
  <si>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</si>
  <si>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</si>
  <si>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</si>
  <si>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</si>
  <si>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</si>
  <si>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</si>
  <si>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</si>
  <si>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</si>
  <si>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</si>
  <si>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</si>
  <si>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</si>
  <si>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</si>
  <si>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</si>
  <si>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</si>
  <si>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</si>
  <si>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</si>
  <si>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</si>
  <si>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</si>
  <si>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</si>
  <si>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</si>
  <si>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</si>
  <si>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</si>
  <si>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</si>
  <si>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</si>
  <si>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</si>
  <si>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</si>
  <si>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</si>
  <si>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</si>
  <si>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</si>
  <si>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</si>
  <si>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</si>
  <si>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</si>
  <si>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</si>
  <si>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</si>
  <si>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</si>
  <si>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</si>
  <si>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</si>
  <si>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</si>
  <si>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</si>
  <si>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</si>
  <si>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</si>
  <si>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</si>
  <si>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</si>
  <si>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</si>
  <si>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</si>
  <si>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</si>
  <si>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</si>
  <si>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</si>
  <si>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</si>
  <si>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</si>
  <si>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</si>
  <si>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</si>
  <si>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</si>
  <si>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</si>
  <si>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</si>
  <si>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</si>
  <si>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</si>
  <si>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</si>
  <si>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</si>
  <si>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</si>
  <si>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</si>
  <si>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</si>
  <si>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</si>
  <si>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</si>
  <si>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</si>
  <si>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</si>
  <si>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</si>
  <si>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</si>
  <si>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</si>
  <si>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</si>
  <si>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</si>
  <si>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</si>
  <si>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</si>
  <si>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</si>
  <si>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</si>
  <si>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</si>
  <si>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</si>
  <si>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</si>
  <si>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</si>
  <si>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</si>
  <si>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</si>
  <si>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</si>
  <si>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</si>
  <si>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</si>
  <si>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</si>
  <si>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</si>
  <si>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</si>
  <si>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</si>
  <si>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</si>
  <si>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</si>
  <si>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</si>
  <si>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</si>
  <si>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</si>
  <si>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</si>
  <si>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</si>
  <si>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</si>
  <si>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</si>
  <si>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</si>
  <si>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</si>
  <si>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</si>
  <si>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</si>
  <si>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</si>
  <si>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</si>
  <si>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</si>
  <si>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</si>
  <si>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</si>
  <si>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</si>
  <si>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</si>
  <si>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</si>
  <si>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</si>
  <si>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</si>
  <si>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</si>
  <si>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</si>
  <si>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</si>
  <si>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</si>
  <si>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</si>
  <si>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</si>
  <si>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</si>
  <si>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</si>
  <si>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</si>
  <si>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</si>
  <si>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</si>
  <si>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</si>
  <si>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</si>
  <si>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</si>
  <si>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</si>
  <si>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</si>
  <si>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</si>
  <si>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</si>
  <si>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</si>
  <si>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</si>
  <si>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</si>
  <si>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</si>
  <si>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</si>
  <si>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</si>
  <si>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</si>
  <si>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</si>
  <si>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</si>
  <si>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</si>
  <si>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</si>
  <si>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</si>
  <si>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</si>
  <si>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</si>
  <si>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</si>
  <si>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</si>
  <si>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</si>
  <si>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</si>
  <si>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</si>
  <si>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</si>
  <si>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</si>
  <si>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</si>
  <si>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</si>
  <si>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</si>
  <si>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</si>
  <si>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</si>
  <si>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</si>
  <si>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</si>
  <si>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</si>
  <si>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</si>
  <si>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</si>
  <si>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</si>
  <si>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</si>
  <si>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</si>
  <si>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</si>
  <si>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</si>
  <si>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</si>
  <si>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</si>
  <si>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</si>
  <si>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</si>
  <si>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</si>
  <si>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</si>
  <si>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</si>
  <si>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</si>
  <si>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</si>
  <si>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</si>
  <si>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</si>
  <si>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</si>
  <si>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</si>
  <si>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</si>
  <si>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</si>
  <si>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</si>
  <si>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</si>
  <si>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</si>
  <si>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</si>
  <si>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</si>
  <si>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</si>
  <si>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</si>
  <si>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</si>
  <si>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</si>
  <si>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</si>
  <si>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</si>
  <si>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</si>
  <si>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</si>
  <si>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</si>
  <si>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</si>
  <si>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</si>
  <si>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</si>
  <si>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</si>
  <si>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</si>
  <si>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</si>
  <si>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</si>
  <si>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</si>
  <si>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</si>
  <si>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</si>
  <si>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</si>
  <si>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</si>
  <si>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</si>
  <si>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</si>
  <si>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</si>
  <si>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</si>
  <si>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</si>
  <si>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</si>
  <si>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</si>
  <si>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</si>
  <si>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</si>
  <si>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</si>
  <si>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</si>
  <si>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</si>
  <si>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</si>
  <si>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</si>
  <si>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</si>
  <si>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</si>
  <si>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</si>
  <si>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</si>
  <si>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</si>
  <si>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</si>
  <si>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</si>
  <si>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</si>
  <si>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</si>
  <si>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</si>
  <si>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</si>
  <si>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</si>
  <si>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</si>
  <si>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</si>
  <si>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</si>
  <si>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</si>
  <si>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</si>
  <si>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</si>
  <si>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</si>
  <si>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</si>
  <si>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</si>
  <si>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</si>
  <si>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</si>
  <si>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</si>
  <si>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</si>
  <si>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</si>
  <si>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</si>
  <si>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</si>
  <si>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</si>
  <si>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</si>
  <si>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</si>
  <si>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</si>
  <si>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</si>
  <si>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</si>
  <si>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</si>
  <si>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</si>
  <si>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</si>
  <si>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</si>
  <si>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</si>
  <si>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</si>
  <si>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</si>
  <si>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</si>
  <si>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</si>
  <si>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</si>
  <si>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</si>
  <si>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</si>
  <si>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</si>
  <si>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</si>
  <si>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</si>
  <si>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</si>
  <si>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</si>
  <si>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</si>
  <si>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</si>
  <si>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</si>
  <si>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</si>
  <si>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</si>
  <si>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</si>
  <si>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</si>
  <si>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</si>
  <si>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</si>
  <si>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</si>
  <si>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</si>
  <si>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</si>
  <si>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</si>
  <si>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</si>
  <si>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</si>
  <si>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</si>
  <si>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</si>
  <si>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</si>
  <si>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</si>
  <si>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</si>
  <si>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</si>
  <si>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</si>
  <si>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</si>
  <si>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</si>
  <si>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</si>
  <si>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</si>
  <si>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</si>
  <si>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</si>
  <si>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</si>
  <si>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</si>
  <si>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</si>
  <si>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</si>
  <si>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</si>
  <si>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</si>
  <si>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</si>
  <si>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</si>
  <si>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</si>
  <si>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</si>
  <si>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</si>
  <si>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</si>
  <si>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</si>
  <si>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</si>
  <si>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</si>
  <si>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</si>
  <si>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</si>
  <si>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</si>
  <si>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</si>
  <si>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</si>
  <si>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</si>
  <si>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</si>
  <si>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</si>
  <si>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</si>
  <si>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</si>
  <si>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</si>
  <si>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</si>
  <si>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</si>
  <si>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</si>
  <si>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</si>
  <si>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</si>
  <si>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</si>
  <si>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</si>
  <si>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</si>
  <si>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</si>
  <si>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</si>
  <si>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</si>
  <si>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</si>
  <si>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</si>
  <si>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</si>
  <si>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</si>
  <si>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</si>
  <si>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</si>
  <si>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</si>
  <si>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</si>
  <si>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</si>
  <si>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</si>
  <si>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</si>
  <si>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</si>
  <si>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</si>
  <si>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</si>
  <si>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</si>
  <si>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</si>
  <si>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</si>
  <si>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</si>
  <si>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</si>
  <si>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</si>
  <si>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</si>
  <si>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</si>
  <si>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</si>
  <si>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</si>
  <si>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</si>
  <si>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</si>
  <si>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</si>
  <si>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</si>
  <si>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</si>
  <si>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</si>
  <si>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</si>
  <si>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</si>
  <si>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</si>
  <si>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</si>
  <si>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</si>
  <si>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</si>
  <si>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</si>
  <si>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</si>
  <si>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</si>
  <si>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</si>
  <si>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</si>
  <si>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</si>
  <si>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</si>
  <si>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</si>
  <si>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</si>
  <si>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</si>
  <si>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</si>
  <si>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</si>
  <si>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</si>
  <si>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</si>
  <si>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</si>
  <si>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</si>
  <si>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</si>
  <si>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</si>
  <si>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</si>
  <si>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</si>
  <si>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</si>
  <si>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</si>
  <si>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</si>
  <si>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</si>
  <si>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</si>
  <si>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</si>
  <si>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</si>
  <si>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</si>
  <si>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</si>
  <si>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</si>
  <si>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</si>
  <si>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</si>
  <si>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</si>
  <si>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</si>
  <si>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</si>
  <si>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</si>
  <si>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</si>
  <si>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</si>
  <si>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</si>
  <si>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</si>
  <si>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</si>
  <si>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</si>
  <si>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</si>
  <si>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</si>
  <si>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</si>
  <si>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</si>
  <si>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</si>
  <si>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</si>
  <si>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</si>
  <si>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</si>
  <si>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</si>
  <si>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</si>
  <si>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</si>
  <si>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</si>
  <si>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</si>
  <si>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</si>
  <si>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</si>
  <si>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</si>
  <si>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</si>
  <si>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</si>
  <si>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</si>
  <si>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</si>
  <si>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</si>
  <si>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</si>
  <si>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</si>
  <si>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</si>
  <si>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</si>
  <si>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</si>
  <si>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</si>
  <si>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</si>
  <si>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</si>
  <si>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</si>
  <si>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</si>
  <si>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</si>
  <si>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</si>
  <si>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</si>
  <si>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</si>
  <si>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</si>
  <si>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</si>
  <si>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</si>
  <si>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</si>
  <si>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</si>
  <si>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</si>
  <si>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</si>
  <si>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</si>
  <si>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</si>
  <si>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</si>
  <si>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</si>
  <si>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</si>
  <si>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</si>
  <si>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</si>
  <si>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</si>
  <si>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</si>
  <si>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</si>
  <si>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</si>
  <si>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</si>
  <si>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</si>
  <si>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</si>
  <si>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</si>
  <si>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</si>
  <si>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</si>
  <si>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</si>
  <si>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</si>
  <si>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</si>
  <si>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</si>
  <si>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</si>
  <si>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</si>
  <si>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</si>
  <si>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</si>
  <si>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</si>
  <si>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</si>
  <si>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</si>
  <si>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</si>
  <si>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</si>
  <si>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</si>
  <si>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</si>
  <si>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</si>
  <si>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</si>
  <si>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</si>
  <si>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</si>
  <si>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</si>
  <si>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</si>
  <si>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</si>
  <si>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</si>
  <si>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</si>
  <si>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</si>
  <si>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</si>
  <si>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</si>
  <si>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</si>
  <si>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</si>
  <si>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</si>
  <si>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</si>
  <si>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</si>
  <si>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</si>
  <si>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</si>
  <si>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</si>
  <si>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</si>
  <si>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</si>
  <si>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</si>
  <si>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</si>
  <si>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</si>
  <si>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</si>
  <si>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</si>
  <si>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</si>
  <si>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</si>
  <si>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</si>
  <si>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</si>
  <si>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</si>
  <si>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</si>
  <si>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</si>
  <si>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</si>
  <si>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</si>
  <si>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</si>
  <si>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</si>
  <si>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</si>
  <si>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</si>
  <si>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</si>
  <si>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</si>
  <si>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</si>
  <si>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</si>
  <si>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</si>
  <si>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</si>
  <si>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</si>
  <si>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</si>
  <si>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</si>
  <si>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</si>
  <si>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</si>
  <si>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</si>
  <si>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</si>
  <si>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</si>
  <si>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</si>
  <si>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</si>
  <si>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</si>
  <si>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</si>
  <si>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</si>
  <si>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</si>
  <si>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</si>
  <si>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</si>
  <si>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</si>
  <si>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</si>
  <si>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</si>
  <si>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</si>
  <si>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</si>
  <si>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</si>
  <si>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</si>
  <si>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</si>
  <si>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</si>
  <si>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</si>
  <si>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</si>
  <si>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</si>
  <si>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</si>
  <si>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</si>
  <si>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</si>
  <si>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</si>
  <si>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</si>
  <si>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</si>
  <si>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</si>
  <si>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</si>
  <si>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</si>
  <si>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</si>
  <si>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</si>
  <si>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</si>
  <si>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</si>
  <si>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</si>
  <si>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</si>
  <si>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</si>
  <si>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</si>
  <si>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</si>
  <si>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</si>
  <si>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</si>
  <si>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</si>
  <si>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</si>
  <si>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</si>
  <si>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</si>
  <si>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</si>
  <si>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</si>
  <si>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</si>
  <si>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</si>
  <si>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</si>
  <si>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</si>
  <si>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</si>
  <si>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</si>
  <si>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</si>
  <si>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</si>
  <si>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</si>
  <si>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</si>
  <si>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</si>
  <si>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</si>
  <si>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</si>
  <si>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</si>
  <si>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</si>
  <si>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</si>
  <si>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</si>
  <si>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</si>
  <si>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</si>
  <si>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</si>
  <si>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</si>
  <si>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</si>
  <si>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</si>
  <si>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</si>
  <si>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</si>
  <si>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</si>
  <si>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</si>
  <si>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</si>
  <si>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</si>
  <si>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</si>
  <si>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</si>
  <si>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</si>
  <si>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</si>
  <si>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</si>
  <si>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</si>
  <si>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</si>
  <si>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</si>
  <si>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</si>
  <si>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</si>
  <si>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</si>
  <si>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</si>
  <si>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</si>
  <si>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</si>
  <si>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</si>
  <si>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</si>
  <si>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</si>
  <si>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</si>
  <si>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</si>
  <si>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</si>
  <si>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</si>
  <si>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</si>
  <si>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</si>
  <si>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</si>
  <si>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</si>
  <si>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</si>
  <si>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</si>
  <si>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</si>
  <si>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</si>
  <si>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</si>
  <si>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</si>
  <si>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</si>
  <si>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</si>
  <si>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</si>
  <si>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</si>
  <si>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</si>
  <si>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</si>
  <si>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</si>
  <si>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</si>
  <si>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</si>
  <si>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</si>
  <si>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</si>
  <si>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</si>
  <si>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</si>
  <si>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</si>
  <si>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</si>
  <si>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</si>
  <si>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</si>
  <si>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</si>
  <si>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</si>
  <si>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</si>
  <si>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</si>
  <si>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</si>
  <si>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</si>
  <si>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</si>
  <si>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</si>
  <si>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</si>
  <si>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</si>
  <si>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</si>
  <si>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</si>
  <si>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</si>
  <si>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</si>
  <si>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</si>
  <si>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</si>
  <si>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</si>
  <si>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</si>
  <si>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</si>
  <si>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</si>
  <si>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</si>
  <si>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</si>
  <si>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</si>
  <si>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</si>
  <si>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</si>
  <si>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</si>
  <si>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</si>
  <si>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</si>
  <si>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</si>
  <si>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</si>
  <si>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</si>
  <si>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</si>
  <si>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</si>
  <si>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</si>
  <si>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</si>
  <si>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</si>
  <si>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</si>
  <si>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</si>
  <si>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</si>
  <si>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</si>
  <si>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</si>
  <si>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</si>
  <si>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</si>
  <si>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</si>
  <si>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</si>
  <si>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</si>
  <si>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</si>
  <si>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</si>
  <si>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</si>
  <si>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</si>
  <si>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</si>
  <si>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</si>
  <si>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</si>
  <si>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</si>
  <si>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</si>
  <si>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</si>
  <si>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</si>
  <si>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</si>
  <si>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</si>
  <si>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</si>
  <si>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</si>
  <si>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</si>
  <si>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</si>
  <si>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</si>
  <si>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</si>
  <si>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</si>
  <si>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</si>
  <si>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</si>
  <si>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</si>
  <si>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</si>
  <si>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</si>
  <si>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</si>
  <si>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</si>
  <si>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</si>
  <si>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</si>
  <si>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</si>
  <si>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</si>
  <si>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</si>
  <si>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</si>
  <si>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</si>
  <si>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</si>
  <si>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</si>
  <si>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</si>
  <si>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</si>
  <si>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</si>
  <si>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</si>
  <si>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</si>
  <si>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</si>
  <si>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</si>
  <si>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</si>
  <si>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</si>
  <si>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</si>
  <si>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</si>
  <si>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</si>
  <si>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</si>
  <si>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</si>
  <si>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</si>
  <si>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</si>
  <si>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</si>
  <si>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</si>
  <si>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</si>
  <si>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</si>
  <si>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</si>
  <si>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</si>
  <si>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</si>
  <si>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</si>
  <si>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</si>
  <si>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</si>
  <si>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</si>
  <si>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</si>
  <si>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</si>
  <si>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</si>
  <si>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</si>
  <si>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</si>
  <si>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</si>
  <si>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</si>
  <si>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</si>
  <si>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</si>
  <si>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</si>
  <si>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</si>
  <si>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</si>
  <si>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</si>
  <si>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</si>
  <si>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</si>
  <si>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</si>
  <si>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</si>
  <si>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</si>
  <si>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</si>
  <si>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</si>
  <si>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</si>
  <si>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</si>
  <si>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</si>
  <si>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</si>
  <si>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</si>
  <si>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</si>
  <si>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</si>
  <si>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</si>
  <si>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</si>
  <si>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</si>
  <si>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</si>
  <si>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</si>
  <si>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</si>
  <si>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</si>
  <si>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</si>
  <si>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</si>
  <si>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</si>
  <si>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</si>
  <si>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</si>
  <si>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</si>
  <si>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</si>
  <si>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</si>
  <si>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</si>
  <si>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</si>
  <si>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</si>
  <si>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</si>
  <si>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</si>
  <si>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</si>
  <si>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</si>
  <si>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</si>
  <si>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</si>
  <si>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</si>
  <si>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</si>
  <si>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</si>
  <si>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</si>
  <si>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</si>
  <si>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</si>
  <si>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</si>
  <si>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</si>
  <si>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</si>
  <si>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</si>
  <si>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</si>
  <si>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</si>
  <si>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</si>
  <si>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</si>
  <si>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</si>
  <si>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</si>
  <si>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</si>
  <si>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</si>
  <si>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</si>
  <si>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</si>
  <si>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</si>
  <si>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</si>
  <si>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</si>
  <si>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</si>
  <si>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</si>
  <si>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</si>
  <si>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</si>
  <si>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</si>
  <si>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</si>
  <si>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</si>
  <si>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</si>
  <si>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</si>
  <si>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</si>
  <si>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</si>
  <si>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</si>
  <si>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</si>
  <si>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</si>
  <si>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</si>
  <si>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</si>
  <si>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</si>
  <si>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</si>
  <si>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</si>
  <si>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</si>
  <si>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</si>
  <si>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</si>
  <si>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</si>
  <si>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</si>
  <si>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</si>
  <si>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</si>
  <si>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</si>
  <si>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</si>
  <si>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</si>
  <si>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</si>
  <si>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</si>
  <si>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</si>
  <si>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</si>
  <si>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</si>
  <si>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</si>
  <si>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</si>
  <si>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</si>
  <si>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</si>
  <si>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</si>
  <si>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</si>
  <si>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</si>
  <si>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</si>
  <si>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</si>
  <si>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</si>
  <si>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</si>
  <si>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</si>
  <si>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</si>
  <si>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</si>
  <si>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</si>
  <si>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</si>
  <si>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</si>
  <si>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</si>
  <si>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</si>
  <si>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</si>
  <si>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</si>
  <si>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</si>
  <si>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</si>
  <si>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</si>
  <si>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</si>
  <si>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</si>
  <si>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</si>
  <si>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</si>
  <si>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</si>
  <si>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</si>
  <si>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</si>
  <si>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</si>
  <si>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</si>
  <si>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</si>
  <si>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</si>
  <si>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</si>
  <si>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</si>
  <si>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</si>
  <si>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</si>
  <si>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</si>
  <si>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</si>
  <si>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</si>
  <si>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</si>
  <si>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</si>
  <si>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</si>
  <si>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</si>
  <si>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</si>
  <si>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</si>
  <si>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</si>
  <si>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</si>
  <si>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</si>
  <si>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</si>
  <si>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</si>
  <si>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</si>
  <si>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</si>
  <si>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</si>
  <si>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</si>
  <si>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</si>
  <si>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</si>
  <si>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</si>
  <si>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</si>
  <si>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</si>
  <si>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</si>
  <si>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</si>
  <si>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</si>
  <si>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</si>
  <si>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</si>
  <si>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</si>
  <si>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</si>
  <si>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</si>
  <si>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</si>
  <si>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</si>
  <si>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</si>
  <si>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</si>
  <si>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</si>
  <si>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</si>
  <si>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</si>
  <si>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</si>
  <si>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</si>
  <si>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</si>
  <si>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</si>
  <si>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</si>
  <si>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</si>
  <si>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</si>
  <si>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</si>
  <si>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</si>
  <si>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</si>
  <si>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</si>
  <si>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</si>
  <si>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</si>
  <si>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</si>
  <si>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</si>
  <si>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</si>
  <si>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</si>
  <si>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</si>
  <si>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</si>
  <si>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</si>
  <si>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</si>
  <si>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</si>
  <si>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</si>
  <si>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</si>
  <si>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</si>
  <si>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</si>
  <si>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</si>
  <si>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</si>
  <si>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</si>
  <si>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</si>
  <si>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</si>
  <si>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</si>
  <si>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</si>
  <si>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</si>
  <si>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</si>
  <si>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</si>
  <si>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</si>
  <si>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</si>
  <si>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</si>
  <si>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</si>
  <si>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</si>
  <si>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</si>
  <si>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</si>
  <si>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</si>
  <si>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</si>
  <si>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</si>
  <si>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</si>
  <si>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</si>
  <si>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</si>
  <si>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</si>
  <si>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</si>
  <si>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</si>
  <si>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</si>
  <si>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</si>
  <si>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</si>
  <si>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</si>
  <si>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</si>
  <si>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</si>
  <si>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</si>
  <si>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</si>
  <si>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</si>
  <si>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</si>
  <si>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</si>
  <si>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</si>
  <si>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</si>
  <si>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</si>
  <si>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</si>
  <si>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</si>
  <si>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</si>
  <si>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</si>
  <si>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</si>
  <si>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</si>
  <si>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</si>
  <si>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</si>
  <si>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</si>
  <si>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</si>
  <si>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</si>
  <si>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</si>
  <si>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</si>
  <si>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</si>
  <si>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</si>
  <si>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</si>
  <si>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</si>
  <si>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</si>
  <si>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</si>
  <si>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</si>
  <si>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</si>
  <si>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</si>
  <si>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</si>
  <si>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</si>
  <si>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</si>
  <si>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</si>
  <si>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</si>
  <si>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</si>
  <si>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</si>
  <si>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</si>
  <si>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</si>
  <si>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</si>
  <si>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</si>
  <si>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</si>
  <si>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</si>
  <si>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</si>
  <si>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</si>
  <si>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</si>
  <si>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</si>
  <si>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</si>
  <si>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</si>
  <si>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</si>
  <si>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</si>
  <si>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</si>
  <si>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</si>
  <si>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</si>
  <si>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</si>
  <si>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</si>
  <si>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</si>
  <si>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</si>
  <si>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</si>
  <si>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</si>
  <si>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</si>
  <si>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</si>
  <si>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</si>
  <si>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</si>
  <si>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</si>
  <si>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</si>
  <si>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</si>
  <si>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</si>
  <si>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</si>
  <si>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</si>
  <si>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</si>
  <si>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</si>
  <si>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</si>
  <si>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</si>
  <si>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</si>
  <si>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</si>
  <si>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</si>
  <si>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</si>
  <si>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</si>
  <si>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</si>
  <si>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</si>
  <si>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</si>
  <si>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</si>
  <si>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</si>
  <si>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</si>
  <si>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</si>
  <si>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</si>
  <si>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</si>
  <si>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</si>
  <si>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</si>
  <si>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</si>
  <si>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</si>
  <si>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</si>
  <si>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</si>
  <si>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</si>
  <si>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</si>
  <si>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</si>
  <si>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</si>
  <si>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</si>
  <si>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</si>
  <si>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</si>
  <si>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</si>
  <si>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</si>
  <si>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</si>
  <si>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</si>
  <si>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</si>
  <si>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</si>
  <si>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</si>
  <si>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</si>
  <si>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</si>
  <si>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</si>
  <si>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</si>
  <si>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</si>
  <si>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</si>
  <si>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</si>
  <si>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</si>
  <si>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</si>
  <si>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</si>
  <si>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</si>
  <si>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</si>
  <si>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</si>
  <si>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</si>
  <si>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</si>
  <si>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</si>
  <si>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</si>
  <si>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</si>
  <si>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</si>
  <si>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</si>
  <si>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</si>
  <si>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</si>
  <si>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</si>
  <si>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</si>
  <si>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</si>
  <si>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</si>
  <si>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</si>
  <si>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</si>
  <si>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</si>
  <si>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</si>
  <si>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</si>
  <si>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</si>
  <si>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</si>
  <si>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</si>
  <si>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</si>
  <si>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</si>
  <si>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</si>
  <si>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</si>
  <si>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</si>
  <si>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</si>
  <si>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</si>
  <si>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</si>
  <si>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</si>
  <si>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</si>
  <si>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</si>
  <si>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</si>
  <si>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</si>
  <si>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</si>
  <si>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</si>
  <si>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</si>
  <si>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</si>
  <si>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</si>
  <si>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</si>
  <si>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</si>
  <si>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</si>
  <si>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</si>
  <si>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</si>
  <si>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</si>
  <si>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</si>
  <si>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</si>
  <si>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</si>
  <si>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</si>
  <si>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</si>
  <si>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</si>
  <si>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</si>
  <si>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</si>
  <si>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</si>
  <si>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</si>
  <si>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</si>
  <si>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</si>
  <si>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</si>
  <si>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</si>
  <si>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</si>
  <si>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</si>
  <si>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</si>
  <si>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</si>
  <si>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</si>
  <si>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</si>
  <si>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</si>
  <si>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</si>
  <si>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</si>
  <si>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</si>
  <si>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</si>
  <si>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</si>
  <si>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</si>
  <si>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</si>
  <si>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</si>
  <si>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</si>
  <si>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</si>
  <si>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</si>
  <si>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</si>
  <si>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</si>
  <si>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</si>
  <si>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</si>
  <si>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</si>
  <si>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</si>
  <si>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</si>
  <si>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</si>
  <si>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</si>
  <si>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</si>
  <si>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</si>
  <si>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</si>
  <si>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</si>
  <si>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</si>
  <si>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</si>
  <si>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</si>
  <si>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</si>
  <si>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</si>
  <si>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</si>
  <si>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</si>
  <si>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</si>
  <si>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</si>
  <si>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</si>
  <si>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</si>
  <si>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</si>
  <si>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</si>
  <si>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</si>
  <si>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</si>
  <si>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</si>
  <si>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</si>
  <si>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</si>
  <si>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</si>
  <si>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</si>
  <si>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</si>
  <si>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</si>
  <si>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</si>
  <si>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</si>
  <si>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</si>
  <si>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</si>
  <si>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</si>
  <si>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</si>
  <si>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</si>
  <si>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</si>
  <si>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</si>
  <si>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</si>
  <si>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</si>
  <si>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</si>
  <si>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</si>
  <si>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</si>
  <si>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</si>
  <si>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</si>
  <si>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</si>
  <si>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</si>
  <si>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</si>
  <si>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</si>
  <si>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</si>
  <si>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</si>
  <si>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</si>
  <si>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</si>
  <si>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</si>
  <si>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</si>
  <si>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</si>
  <si>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</si>
  <si>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</si>
  <si>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</si>
  <si>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</si>
  <si>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</si>
  <si>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</si>
  <si>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</si>
  <si>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</si>
  <si>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</si>
  <si>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</si>
  <si>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</si>
  <si>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</si>
  <si>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</si>
  <si>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</si>
  <si>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</si>
  <si>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</si>
  <si>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</si>
  <si>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</si>
  <si>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</si>
  <si>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</si>
  <si>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</si>
  <si>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</si>
  <si>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</si>
  <si>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</si>
  <si>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</si>
  <si>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</si>
  <si>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</si>
  <si>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</si>
  <si>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</si>
  <si>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</si>
  <si>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</si>
  <si>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</si>
  <si>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</si>
  <si>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</si>
  <si>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</si>
  <si>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</si>
  <si>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</si>
  <si>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</si>
  <si>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</si>
  <si>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</si>
  <si>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</si>
  <si>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</si>
  <si>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</si>
  <si>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</si>
  <si>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</si>
  <si>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</si>
  <si>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</si>
  <si>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</si>
  <si>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</si>
  <si>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</si>
  <si>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</si>
  <si>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</si>
  <si>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</si>
  <si>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</si>
  <si>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</si>
  <si>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</si>
  <si>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</si>
  <si>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</si>
  <si>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</si>
  <si>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</si>
  <si>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</si>
  <si>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</si>
  <si>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</si>
  <si>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</si>
  <si>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</si>
  <si>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</si>
  <si>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</si>
  <si>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</si>
  <si>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</si>
  <si>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</si>
  <si>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</si>
  <si>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</si>
  <si>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</si>
  <si>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</si>
  <si>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</si>
  <si>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</si>
  <si>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</si>
  <si>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</si>
  <si>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</si>
  <si>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</si>
  <si>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</si>
  <si>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</si>
  <si>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</si>
  <si>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</si>
  <si>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</si>
  <si>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</si>
  <si>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</si>
  <si>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</si>
  <si>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</si>
  <si>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</si>
  <si>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</si>
  <si>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</si>
  <si>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</si>
  <si>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</si>
  <si>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</si>
  <si>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</si>
  <si>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</si>
  <si>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</si>
  <si>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</si>
  <si>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</si>
  <si>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</si>
  <si>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</si>
  <si>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</si>
  <si>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</si>
  <si>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</si>
  <si>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</si>
  <si>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</si>
  <si>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</si>
  <si>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</si>
  <si>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</si>
  <si>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</si>
  <si>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</si>
  <si>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</si>
  <si>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</si>
  <si>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</si>
  <si>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</si>
  <si>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</si>
  <si>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</si>
  <si>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</si>
  <si>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</si>
  <si>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</si>
  <si>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</si>
  <si>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</si>
  <si>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</si>
  <si>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</si>
  <si>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</si>
  <si>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</si>
  <si>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</si>
  <si>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</si>
  <si>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</si>
  <si>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</si>
  <si>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</si>
  <si>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</si>
  <si>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</si>
  <si>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</si>
  <si>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</si>
  <si>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</si>
  <si>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</si>
  <si>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</si>
  <si>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</si>
  <si>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</si>
  <si>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</si>
  <si>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</si>
  <si>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</si>
  <si>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</si>
  <si>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</si>
  <si>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</si>
  <si>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</si>
  <si>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</si>
  <si>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</si>
  <si>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</si>
  <si>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</si>
  <si>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</si>
  <si>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</si>
  <si>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</si>
  <si>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</si>
  <si>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</si>
  <si>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</si>
  <si>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</si>
  <si>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</si>
  <si>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</si>
  <si>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</si>
  <si>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</si>
  <si>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</si>
  <si>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</si>
  <si>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</si>
  <si>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</si>
  <si>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</si>
  <si>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</si>
  <si>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</si>
  <si>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</si>
  <si>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</si>
  <si>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</si>
  <si>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</si>
  <si>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</si>
  <si>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</si>
  <si>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</si>
  <si>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</si>
  <si>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</si>
  <si>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</si>
  <si>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</si>
  <si>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</si>
  <si>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</si>
  <si>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</si>
  <si>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</si>
  <si>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</si>
  <si>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</si>
  <si>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</si>
  <si>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</si>
  <si>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</si>
  <si>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</si>
  <si>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</si>
  <si>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</si>
  <si>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</si>
  <si>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</si>
  <si>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</si>
  <si>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</si>
  <si>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</si>
  <si>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</si>
  <si>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</si>
  <si>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</si>
  <si>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</si>
  <si>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</si>
  <si>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</si>
  <si>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</si>
  <si>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</si>
  <si>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</si>
  <si>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</si>
  <si>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</si>
  <si>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</si>
  <si>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</si>
  <si>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</si>
  <si>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</si>
  <si>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</si>
  <si>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</si>
  <si>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</si>
  <si>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</si>
  <si>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</si>
  <si>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</si>
  <si>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</si>
  <si>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</si>
  <si>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</si>
  <si>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</si>
  <si>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</si>
  <si>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</si>
  <si>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</si>
  <si>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</si>
  <si>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</si>
  <si>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</si>
  <si>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</si>
  <si>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</si>
  <si>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</si>
  <si>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</si>
  <si>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</si>
  <si>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</si>
  <si>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</si>
  <si>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</si>
  <si>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</si>
  <si>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</si>
  <si>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</si>
  <si>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</si>
  <si>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</si>
  <si>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</si>
  <si>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</si>
  <si>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</si>
  <si>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</si>
  <si>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</si>
  <si>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</si>
  <si>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</si>
  <si>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</si>
  <si>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</si>
  <si>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</si>
  <si>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</si>
  <si>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</si>
  <si>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</si>
  <si>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</si>
  <si>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</si>
  <si>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</si>
  <si>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</si>
  <si>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</si>
  <si>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</si>
  <si>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</si>
  <si>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</si>
  <si>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</si>
  <si>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</si>
  <si>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</si>
  <si>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</si>
  <si>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</si>
  <si>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</si>
  <si>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</si>
  <si>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</si>
  <si>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</si>
  <si>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</si>
  <si>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</si>
  <si>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</si>
  <si>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</si>
  <si>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</si>
  <si>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</si>
  <si>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</si>
  <si>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</si>
  <si>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</si>
  <si>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</si>
  <si>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</si>
  <si>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</si>
  <si>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</si>
  <si>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</si>
  <si>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</si>
  <si>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</si>
  <si>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</si>
  <si>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</si>
  <si>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</si>
  <si>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</si>
  <si>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</si>
  <si>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</si>
  <si>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</si>
  <si>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</si>
  <si>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</si>
  <si>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</si>
  <si>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</si>
  <si>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</si>
  <si>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</si>
  <si>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</si>
  <si>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</si>
  <si>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</si>
  <si>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</si>
  <si>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</si>
  <si>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</si>
  <si>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</si>
  <si>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</si>
  <si>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</si>
  <si>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</si>
  <si>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</si>
  <si>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</si>
  <si>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</si>
  <si>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</si>
  <si>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</si>
  <si>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</si>
  <si>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</si>
  <si>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</si>
  <si>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</si>
  <si>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</si>
  <si>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</si>
  <si>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</si>
  <si>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</si>
  <si>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</si>
  <si>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</si>
  <si>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</si>
  <si>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</si>
  <si>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</si>
  <si>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</si>
  <si>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</si>
  <si>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</si>
  <si>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</si>
  <si>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</si>
  <si>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</si>
  <si>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</si>
  <si>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</si>
  <si>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</si>
  <si>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</si>
  <si>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</si>
  <si>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</si>
  <si>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</si>
  <si>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</si>
  <si>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</si>
  <si>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</si>
  <si>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</si>
  <si>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</si>
  <si>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</si>
  <si>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</si>
  <si>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</si>
  <si>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</si>
  <si>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</si>
  <si>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</si>
  <si>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</si>
  <si>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</si>
  <si>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</si>
  <si>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</si>
  <si>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</si>
  <si>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</si>
  <si>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</si>
  <si>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</si>
  <si>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</si>
  <si>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</si>
  <si>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</si>
  <si>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</si>
  <si>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</si>
  <si>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</si>
  <si>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</si>
  <si>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</si>
  <si>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</si>
  <si>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</si>
  <si>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</si>
  <si>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</si>
  <si>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</si>
  <si>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</si>
  <si>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</si>
  <si>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</si>
  <si>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</si>
  <si>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</si>
  <si>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</si>
  <si>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</si>
  <si>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</si>
  <si>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</si>
  <si>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</si>
  <si>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</si>
  <si>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</si>
  <si>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</si>
  <si>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</si>
  <si>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</si>
  <si>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</si>
  <si>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</si>
  <si>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</si>
  <si>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</si>
  <si>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</si>
  <si>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</si>
  <si>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</si>
  <si>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</si>
  <si>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</si>
  <si>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</si>
  <si>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</si>
  <si>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</si>
  <si>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</si>
  <si>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</si>
  <si>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</si>
  <si>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</si>
  <si>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</si>
  <si>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</si>
  <si>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</si>
  <si>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</si>
  <si>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</si>
  <si>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</si>
  <si>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</si>
  <si>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</si>
  <si>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</si>
  <si>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</si>
  <si>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</si>
  <si>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</si>
  <si>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</si>
  <si>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</si>
  <si>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</si>
  <si>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</si>
  <si>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</si>
  <si>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</si>
  <si>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</si>
  <si>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</si>
  <si>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</si>
  <si>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</si>
  <si>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</si>
  <si>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</si>
  <si>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</si>
  <si>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</si>
  <si>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</si>
  <si>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</si>
  <si>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</si>
  <si>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</si>
  <si>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</si>
  <si>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</si>
  <si>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</si>
  <si>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</si>
  <si>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</si>
  <si>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</si>
  <si>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</si>
  <si>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</si>
  <si>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</si>
  <si>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</si>
  <si>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</si>
  <si>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</si>
  <si>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</si>
  <si>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</si>
  <si>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</si>
  <si>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</si>
  <si>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</si>
  <si>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</si>
  <si>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</si>
  <si>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</si>
  <si>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</si>
  <si>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</si>
  <si>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</si>
  <si>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</si>
  <si>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</si>
  <si>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</si>
  <si>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</si>
  <si>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</si>
  <si>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</si>
  <si>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</si>
  <si>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</si>
  <si>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</si>
  <si>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</si>
  <si>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</si>
  <si>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</si>
  <si>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</si>
  <si>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</si>
  <si>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</si>
  <si>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</si>
  <si>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</si>
  <si>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</si>
  <si>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</si>
  <si>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</si>
  <si>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</si>
  <si>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</si>
  <si>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</si>
  <si>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</si>
  <si>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</si>
  <si>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</si>
  <si>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</si>
  <si>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</si>
  <si>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</si>
  <si>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</si>
  <si>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</si>
  <si>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</si>
  <si>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</si>
  <si>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</si>
  <si>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</si>
  <si>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</si>
  <si>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</si>
  <si>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</si>
  <si>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</si>
  <si>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</si>
  <si>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</si>
  <si>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</si>
  <si>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</si>
  <si>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</si>
  <si>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</si>
  <si>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</si>
  <si>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</si>
  <si>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</si>
  <si>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</si>
  <si>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</si>
  <si>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</si>
  <si>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</si>
  <si>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</si>
  <si>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</si>
  <si>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</si>
  <si>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</si>
  <si>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</si>
  <si>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</si>
  <si>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</si>
  <si>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</si>
  <si>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</si>
  <si>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</si>
  <si>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</si>
  <si>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</si>
  <si>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</si>
  <si>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</si>
  <si>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</si>
  <si>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</si>
  <si>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</si>
  <si>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</si>
  <si>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</si>
  <si>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</si>
  <si>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</si>
  <si>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</si>
  <si>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</si>
  <si>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</si>
  <si>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</si>
  <si>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</si>
  <si>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</si>
  <si>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</si>
  <si>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</si>
  <si>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</si>
  <si>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</si>
  <si>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</si>
  <si>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</si>
  <si>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</si>
  <si>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</si>
  <si>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</si>
  <si>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</si>
  <si>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</si>
  <si>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</si>
  <si>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</si>
  <si>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</si>
  <si>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</si>
  <si>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</si>
  <si>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</si>
  <si>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</si>
  <si>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</si>
  <si>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</si>
  <si>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</si>
  <si>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</si>
  <si>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</si>
  <si>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</si>
  <si>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</si>
  <si>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</si>
  <si>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</si>
  <si>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</si>
  <si>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</si>
  <si>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</si>
  <si>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</si>
  <si>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</si>
  <si>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</si>
  <si>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</si>
  <si>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</si>
  <si>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</si>
  <si>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</si>
  <si>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</si>
  <si>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</si>
  <si>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</si>
  <si>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</si>
  <si>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</si>
  <si>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</si>
  <si>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</si>
  <si>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</si>
  <si>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</si>
  <si>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</si>
  <si>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</si>
  <si>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</si>
  <si>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</si>
  <si>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</si>
  <si>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</si>
  <si>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</si>
  <si>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</si>
  <si>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</si>
  <si>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</si>
  <si>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</si>
  <si>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</si>
  <si>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</si>
  <si>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</si>
  <si>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</si>
  <si>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</si>
  <si>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</si>
  <si>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</si>
  <si>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</si>
  <si>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</si>
  <si>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</si>
  <si>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</si>
  <si>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</si>
  <si>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</si>
  <si>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</si>
  <si>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</si>
  <si>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</si>
  <si>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</si>
  <si>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</si>
  <si>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</si>
  <si>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</si>
  <si>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</si>
  <si>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</si>
  <si>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</si>
  <si>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</si>
  <si>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</si>
  <si>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</si>
  <si>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</si>
  <si>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</si>
  <si>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</si>
  <si>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</si>
  <si>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</si>
  <si>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</si>
  <si>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</si>
  <si>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</si>
  <si>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</si>
  <si>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</si>
  <si>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</si>
  <si>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</si>
  <si>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</si>
  <si>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</si>
  <si>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</si>
  <si>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</si>
  <si>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</si>
  <si>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</si>
  <si>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</si>
  <si>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</si>
  <si>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</si>
  <si>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</si>
  <si>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</si>
  <si>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</si>
  <si>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</si>
  <si>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</si>
  <si>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</si>
  <si>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</si>
  <si>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</si>
  <si>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</si>
  <si>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</si>
  <si>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</si>
  <si>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</si>
  <si>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</si>
  <si>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</si>
  <si>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</si>
  <si>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</si>
  <si>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</si>
  <si>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</si>
  <si>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</si>
  <si>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</si>
  <si>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</si>
  <si>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</si>
  <si>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</si>
  <si>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</si>
  <si>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</si>
  <si>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</si>
  <si>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</si>
  <si>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</si>
  <si>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</si>
  <si>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</si>
  <si>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</si>
  <si>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</si>
  <si>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</si>
  <si>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</si>
  <si>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</si>
  <si>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</si>
  <si>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</si>
  <si>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</si>
  <si>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</si>
  <si>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</si>
  <si>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</si>
  <si>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</si>
  <si>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</si>
  <si>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</si>
  <si>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</si>
  <si>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</si>
  <si>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</si>
  <si>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</si>
  <si>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</si>
  <si>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</si>
  <si>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</si>
  <si>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</si>
  <si>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</si>
  <si>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</si>
  <si>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</si>
  <si>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</si>
  <si>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</si>
  <si>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</si>
  <si>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</si>
  <si>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</si>
  <si>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</si>
  <si>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</si>
  <si>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</si>
  <si>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</si>
  <si>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</si>
  <si>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</si>
  <si>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</si>
  <si>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</si>
  <si>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</si>
  <si>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</si>
  <si>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</si>
  <si>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</si>
  <si>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</si>
  <si>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</si>
  <si>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</si>
  <si>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</si>
  <si>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</si>
  <si>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</si>
  <si>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</si>
  <si>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</si>
  <si>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</si>
  <si>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</si>
  <si>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</si>
  <si>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</si>
  <si>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</si>
  <si>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</si>
  <si>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</si>
  <si>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</si>
  <si>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</si>
  <si>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</si>
  <si>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</si>
  <si>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</si>
  <si>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</si>
  <si>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</si>
  <si>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</si>
  <si>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</si>
  <si>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</si>
  <si>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</si>
  <si>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</si>
  <si>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</si>
  <si>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</si>
  <si>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</si>
  <si>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</si>
  <si>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</si>
  <si>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</si>
  <si>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</si>
  <si>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</si>
  <si>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</si>
  <si>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</si>
  <si>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</si>
  <si>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</si>
  <si>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</si>
  <si>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</si>
  <si>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</si>
  <si>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</si>
  <si>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</si>
  <si>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</si>
  <si>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</si>
  <si>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</si>
  <si>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</si>
  <si>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</si>
  <si>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</si>
  <si>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</si>
  <si>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</si>
  <si>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</si>
  <si>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</si>
  <si>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</si>
  <si>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</si>
  <si>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</si>
  <si>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</si>
  <si>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</si>
  <si>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</si>
  <si>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</si>
  <si>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</si>
  <si>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</si>
  <si>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</si>
  <si>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</si>
  <si>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</si>
  <si>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</si>
  <si>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</si>
  <si>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</si>
  <si>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</si>
  <si>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</si>
  <si>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</si>
  <si>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</si>
  <si>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</si>
  <si>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</si>
  <si>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</si>
  <si>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</si>
  <si>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</si>
  <si>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</si>
  <si>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</si>
  <si>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</si>
  <si>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</si>
  <si>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</si>
  <si>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</si>
  <si>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</si>
  <si>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</si>
  <si>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</si>
  <si>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</si>
  <si>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</si>
  <si>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</si>
  <si>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</si>
  <si>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</si>
  <si>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</si>
  <si>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</si>
  <si>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</si>
  <si>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</si>
  <si>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</si>
  <si>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</si>
  <si>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</si>
  <si>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</si>
  <si>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</si>
  <si>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</si>
  <si>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</si>
  <si>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</si>
  <si>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</si>
  <si>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</si>
  <si>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</si>
  <si>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</si>
  <si>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</si>
  <si>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</si>
  <si>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</si>
  <si>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</si>
  <si>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</si>
  <si>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</si>
  <si>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</si>
  <si>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</si>
  <si>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</si>
  <si>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</si>
  <si>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</si>
  <si>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</si>
  <si>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</si>
  <si>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</si>
  <si>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</si>
  <si>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</si>
  <si>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</si>
  <si>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</si>
  <si>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</si>
  <si>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</si>
  <si>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</si>
  <si>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</si>
  <si>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</si>
  <si>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</si>
  <si>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</si>
  <si>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</si>
  <si>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</si>
  <si>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</si>
  <si>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</si>
  <si>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</si>
  <si>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</si>
  <si>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</si>
  <si>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</si>
  <si>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</si>
  <si>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</si>
  <si>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</si>
  <si>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</si>
  <si>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</si>
  <si>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</si>
  <si>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</si>
  <si>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</si>
  <si>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</si>
  <si>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</si>
  <si>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</si>
  <si>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</si>
  <si>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</si>
  <si>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</si>
  <si>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</si>
  <si>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</si>
  <si>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</si>
  <si>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</si>
  <si>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</si>
  <si>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</si>
  <si>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</si>
  <si>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</si>
  <si>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</si>
  <si>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</si>
  <si>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</si>
  <si>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</si>
  <si>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</si>
  <si>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</si>
  <si>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</si>
  <si>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</si>
  <si>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</si>
  <si>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</si>
  <si>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</si>
  <si>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</si>
  <si>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</si>
  <si>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</si>
  <si>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</si>
  <si>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</si>
  <si>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</si>
  <si>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</si>
  <si>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</si>
  <si>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</si>
  <si>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</si>
  <si>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</si>
  <si>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</si>
  <si>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</si>
  <si>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</si>
  <si>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</si>
  <si>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</si>
  <si>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</si>
  <si>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</si>
  <si>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</si>
  <si>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</si>
  <si>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</si>
  <si>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</si>
  <si>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</si>
  <si>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</si>
  <si>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</si>
  <si>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</si>
  <si>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</si>
  <si>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</si>
  <si>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</si>
  <si>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</si>
  <si>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</si>
  <si>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</si>
  <si>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</si>
  <si>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</si>
  <si>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</si>
  <si>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</si>
  <si>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</si>
  <si>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</si>
  <si>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</si>
  <si>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</si>
  <si>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</si>
  <si>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</si>
  <si>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</si>
  <si>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</si>
  <si>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</si>
  <si>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</si>
  <si>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</si>
  <si>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</si>
  <si>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</si>
  <si>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</si>
  <si>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</si>
  <si>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</si>
  <si>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</si>
  <si>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</si>
  <si>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</si>
  <si>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</si>
  <si>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</si>
  <si>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</si>
  <si>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</si>
  <si>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</si>
  <si>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</si>
  <si>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</si>
  <si>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</si>
  <si>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</si>
  <si>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</si>
  <si>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</si>
  <si>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</si>
  <si>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</si>
  <si>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</si>
  <si>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</si>
  <si>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</si>
  <si>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</si>
  <si>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</si>
  <si>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</si>
  <si>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</si>
  <si>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</si>
  <si>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</si>
  <si>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</si>
  <si>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</si>
  <si>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</si>
  <si>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</si>
  <si>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</si>
  <si>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</si>
  <si>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</si>
  <si>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</si>
  <si>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</si>
  <si>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</si>
  <si>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</si>
  <si>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</si>
  <si>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</si>
  <si>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</si>
  <si>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</si>
  <si>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</si>
  <si>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</si>
  <si>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</si>
  <si>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</si>
  <si>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</si>
  <si>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</si>
  <si>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</si>
  <si>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</si>
  <si>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</si>
  <si>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</si>
  <si>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</si>
  <si>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</si>
  <si>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</si>
  <si>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</si>
  <si>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</si>
  <si>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</si>
  <si>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</si>
  <si>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</si>
  <si>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</si>
  <si>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</si>
  <si>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</si>
  <si>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</si>
  <si>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</si>
  <si>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</si>
  <si>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</si>
  <si>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</si>
  <si>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</si>
  <si>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</si>
  <si>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</si>
  <si>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</si>
  <si>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</si>
  <si>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</si>
  <si>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</si>
  <si>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</si>
  <si>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</si>
  <si>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</si>
  <si>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</si>
  <si>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</si>
  <si>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</si>
  <si>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</si>
  <si>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</si>
  <si>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</si>
  <si>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</si>
  <si>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</si>
  <si>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</si>
  <si>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</si>
  <si>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</si>
  <si>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</si>
  <si>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</si>
  <si>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</si>
  <si>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</si>
  <si>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</si>
  <si>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</si>
  <si>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</si>
  <si>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</si>
  <si>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</si>
  <si>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</si>
  <si>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</si>
  <si>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</si>
  <si>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</si>
  <si>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</si>
  <si>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</si>
  <si>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</si>
  <si>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</si>
  <si>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</si>
  <si>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</si>
  <si>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</si>
  <si>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</si>
  <si>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</si>
  <si>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</si>
  <si>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</si>
  <si>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</si>
  <si>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</si>
  <si>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</si>
  <si>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</si>
  <si>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</si>
  <si>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</si>
  <si>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</si>
  <si>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</si>
  <si>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</si>
  <si>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</si>
  <si>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</si>
  <si>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</si>
  <si>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</si>
  <si>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</si>
  <si>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</si>
  <si>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</si>
  <si>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</si>
  <si>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</si>
  <si>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</si>
  <si>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</si>
  <si>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</si>
  <si>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</si>
  <si>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</si>
  <si>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</si>
  <si>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</si>
  <si>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</si>
  <si>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</si>
  <si>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</si>
  <si>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</si>
  <si>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</si>
  <si>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</si>
  <si>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</si>
  <si>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</si>
  <si>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</si>
  <si>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</si>
  <si>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</si>
  <si>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</si>
  <si>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</si>
  <si>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</si>
  <si>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</si>
  <si>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</si>
  <si>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</si>
  <si>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</si>
  <si>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</si>
  <si>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</si>
  <si>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</si>
  <si>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</si>
  <si>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</si>
  <si>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</si>
  <si>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</si>
  <si>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</si>
  <si>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</si>
  <si>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</si>
  <si>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</si>
  <si>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</si>
  <si>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</si>
  <si>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</si>
  <si>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</si>
  <si>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</si>
  <si>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</si>
  <si>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</si>
  <si>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</si>
  <si>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</si>
  <si>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</si>
  <si>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</si>
  <si>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</si>
  <si>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</si>
  <si>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</si>
  <si>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</si>
  <si>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</si>
  <si>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</si>
  <si>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</si>
  <si>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</si>
  <si>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</si>
  <si>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</si>
  <si>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</si>
  <si>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</si>
  <si>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</si>
  <si>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</si>
  <si>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</si>
  <si>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</si>
  <si>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</si>
  <si>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</si>
  <si>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</si>
  <si>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</si>
  <si>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</si>
  <si>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</si>
  <si>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</si>
  <si>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</si>
  <si>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</si>
  <si>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</si>
  <si>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</si>
  <si>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</si>
  <si>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</si>
  <si>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</si>
  <si>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</si>
  <si>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</si>
  <si>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</si>
  <si>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</si>
  <si>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</si>
  <si>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</si>
  <si>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</si>
  <si>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</si>
  <si>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</si>
  <si>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</si>
  <si>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</si>
  <si>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</si>
  <si>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</si>
  <si>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</si>
  <si>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</si>
  <si>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</si>
  <si>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</si>
  <si>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</si>
  <si>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</si>
  <si>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</si>
  <si>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</si>
  <si>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</si>
  <si>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</si>
  <si>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</si>
  <si>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</si>
  <si>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</si>
  <si>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</si>
  <si>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</si>
  <si>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</si>
  <si>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</si>
  <si>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</si>
  <si>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</si>
  <si>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</si>
  <si>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</si>
  <si>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</si>
  <si>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</si>
  <si>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</si>
  <si>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</si>
  <si>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</si>
  <si>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</si>
  <si>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</si>
  <si>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</si>
  <si>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</si>
  <si>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</si>
  <si>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</si>
  <si>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</si>
  <si>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</si>
  <si>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</si>
  <si>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</si>
  <si>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</si>
  <si>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</si>
  <si>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</si>
  <si>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</si>
  <si>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</si>
  <si>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</si>
  <si>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</si>
  <si>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</si>
  <si>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</si>
  <si>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</si>
  <si>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</si>
  <si>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</si>
  <si>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</si>
  <si>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</si>
  <si>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</si>
  <si>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</si>
  <si>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</si>
  <si>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</si>
  <si>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</si>
  <si>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</si>
  <si>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</si>
  <si>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</si>
  <si>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</si>
  <si>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</si>
  <si>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</si>
  <si>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</si>
  <si>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</si>
  <si>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</si>
  <si>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</si>
  <si>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</si>
  <si>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</si>
  <si>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</si>
  <si>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</si>
  <si>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</si>
  <si>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</si>
  <si>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</si>
  <si>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</si>
  <si>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</si>
  <si>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</si>
  <si>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</si>
  <si>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</si>
  <si>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</si>
  <si>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</si>
  <si>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</si>
  <si>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</si>
  <si>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</si>
  <si>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</si>
  <si>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</si>
  <si>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</si>
  <si>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</si>
  <si>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</si>
  <si>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</si>
  <si>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</si>
  <si>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</si>
  <si>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</si>
  <si>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</si>
  <si>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</si>
  <si>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</si>
  <si>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</si>
  <si>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</si>
  <si>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</si>
  <si>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</si>
  <si>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</si>
  <si>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</si>
  <si>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</si>
  <si>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</si>
  <si>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</si>
  <si>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</si>
  <si>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</si>
  <si>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</si>
  <si>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</si>
  <si>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</si>
  <si>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</si>
  <si>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</si>
  <si>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</si>
  <si>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</si>
  <si>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</si>
  <si>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</si>
  <si>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</si>
  <si>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</si>
  <si>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</si>
  <si>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</si>
  <si>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</si>
  <si>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</si>
  <si>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</si>
  <si>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</si>
  <si>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</si>
  <si>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</si>
  <si>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</si>
  <si>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</si>
  <si>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</si>
  <si>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</si>
  <si>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</si>
  <si>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</si>
  <si>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</si>
  <si>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</si>
  <si>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</si>
  <si>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</si>
  <si>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</si>
  <si>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</si>
  <si>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</si>
  <si>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</si>
  <si>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</si>
  <si>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</si>
  <si>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</si>
  <si>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</si>
  <si>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</si>
  <si>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</si>
  <si>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</si>
  <si>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</si>
  <si>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</si>
  <si>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</si>
  <si>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</si>
  <si>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</si>
  <si>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</si>
  <si>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</si>
  <si>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</si>
  <si>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</si>
  <si>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</si>
  <si>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</si>
  <si>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</si>
  <si>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</si>
  <si>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</si>
  <si>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</si>
  <si>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</si>
  <si>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</si>
  <si>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</si>
  <si>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</si>
  <si>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</si>
  <si>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</si>
  <si>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</si>
  <si>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</si>
  <si>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</si>
  <si>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</si>
  <si>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</si>
  <si>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</si>
  <si>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</si>
  <si>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</si>
  <si>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</si>
  <si>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</si>
  <si>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</si>
  <si>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</si>
  <si>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</si>
  <si>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</si>
  <si>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</si>
  <si>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</si>
  <si>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</si>
  <si>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</si>
  <si>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</si>
  <si>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</si>
  <si>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</si>
  <si>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</si>
  <si>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</si>
  <si>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</si>
  <si>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</si>
  <si>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</si>
  <si>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</si>
  <si>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</si>
  <si>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</si>
  <si>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</si>
  <si>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</si>
  <si>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</si>
  <si>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</si>
  <si>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</si>
  <si>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</si>
  <si>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</si>
  <si>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</si>
  <si>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</si>
  <si>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</si>
  <si>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</si>
  <si>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</si>
  <si>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</si>
  <si>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</si>
  <si>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</si>
  <si>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</si>
  <si>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</si>
  <si>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</si>
  <si>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</si>
  <si>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</si>
  <si>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</si>
  <si>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</si>
  <si>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</si>
  <si>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</si>
  <si>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</si>
  <si>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</si>
  <si>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</si>
  <si>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</si>
  <si>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</si>
  <si>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</si>
  <si>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</si>
  <si>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</si>
  <si>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</si>
  <si>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</si>
  <si>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</si>
  <si>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</si>
  <si>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</si>
  <si>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</si>
  <si>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</si>
  <si>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</si>
  <si>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</si>
  <si>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</si>
  <si>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</si>
  <si>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</si>
  <si>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</si>
  <si>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</si>
  <si>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</si>
  <si>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</si>
  <si>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</si>
  <si>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</si>
  <si>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</si>
  <si>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</si>
  <si>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</si>
  <si>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</si>
  <si>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</si>
  <si>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</si>
  <si>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</si>
  <si>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</si>
  <si>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</si>
  <si>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</si>
  <si>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</si>
  <si>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</si>
  <si>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</si>
  <si>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</si>
  <si>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</si>
  <si>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</si>
  <si>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</si>
  <si>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</si>
  <si>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</si>
  <si>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</si>
  <si>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</si>
  <si>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</si>
  <si>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</si>
  <si>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</si>
  <si>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</si>
  <si>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</si>
  <si>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</si>
  <si>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</si>
  <si>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</si>
  <si>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</si>
  <si>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</si>
  <si>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</si>
  <si>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</si>
  <si>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</si>
  <si>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</si>
  <si>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</si>
  <si>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</si>
  <si>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</si>
  <si>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</si>
  <si>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</si>
  <si>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</si>
  <si>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</si>
  <si>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</si>
  <si>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</si>
  <si>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</si>
  <si>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</si>
  <si>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</si>
  <si>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</si>
  <si>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</si>
  <si>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</si>
  <si>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</si>
  <si>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</si>
  <si>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</si>
  <si>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</si>
  <si>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</si>
  <si>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</si>
  <si>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</si>
  <si>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</si>
  <si>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</si>
  <si>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</si>
  <si>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</si>
  <si>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</si>
  <si>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</si>
  <si>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</si>
  <si>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</si>
  <si>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</si>
  <si>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</si>
  <si>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</si>
  <si>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</si>
  <si>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</si>
  <si>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</si>
  <si>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</si>
  <si>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</si>
  <si>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</si>
  <si>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</si>
  <si>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</si>
  <si>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</si>
  <si>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</si>
  <si>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</si>
  <si>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</si>
  <si>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</si>
  <si>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</si>
  <si>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</si>
  <si>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</si>
  <si>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</si>
  <si>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</si>
  <si>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</si>
  <si>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</si>
  <si>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</si>
  <si>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</si>
  <si>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</si>
  <si>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</si>
  <si>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</si>
  <si>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</si>
  <si>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</si>
  <si>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</si>
  <si>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</si>
  <si>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</si>
  <si>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</si>
  <si>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</si>
  <si>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</si>
  <si>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</si>
  <si>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</si>
  <si>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</si>
  <si>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</si>
  <si>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</si>
  <si>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</si>
  <si>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</si>
  <si>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</si>
  <si>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</si>
  <si>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</si>
  <si>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</si>
  <si>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</si>
  <si>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</si>
  <si>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</si>
  <si>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</si>
  <si>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</si>
  <si>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</si>
  <si>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</si>
  <si>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</si>
  <si>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</si>
  <si>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</si>
  <si>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</si>
  <si>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</si>
  <si>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</si>
  <si>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</si>
  <si>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</si>
  <si>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</si>
  <si>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</si>
  <si>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</si>
  <si>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</si>
  <si>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</si>
  <si>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</si>
  <si>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</si>
  <si>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</si>
  <si>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</si>
  <si>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</si>
  <si>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</si>
  <si>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</si>
  <si>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</si>
  <si>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</si>
  <si>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</si>
  <si>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</si>
  <si>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</si>
  <si>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</si>
  <si>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</si>
  <si>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</si>
  <si>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</si>
  <si>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</si>
  <si>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</si>
  <si>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</si>
  <si>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</si>
  <si>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</si>
  <si>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</si>
  <si>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</si>
  <si>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</si>
  <si>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</si>
  <si>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</si>
  <si>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</si>
  <si>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</si>
  <si>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</si>
  <si>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</si>
  <si>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</si>
  <si>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</si>
  <si>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</si>
  <si>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</si>
  <si>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</si>
  <si>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</si>
  <si>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</si>
  <si>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</si>
  <si>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</si>
  <si>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</si>
  <si>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</si>
  <si>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</si>
  <si>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</si>
  <si>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</si>
  <si>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</si>
  <si>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</si>
  <si>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</si>
  <si>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</si>
  <si>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</si>
  <si>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</si>
  <si>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</si>
  <si>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</si>
  <si>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</si>
  <si>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</si>
  <si>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</si>
  <si>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</si>
  <si>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</si>
  <si>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</si>
  <si>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</si>
  <si>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</si>
  <si>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</si>
  <si>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</si>
  <si>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</si>
  <si>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</si>
  <si>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</si>
  <si>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</si>
  <si>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</si>
  <si>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</si>
  <si>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</si>
  <si>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</si>
  <si>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</si>
  <si>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</si>
  <si>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</si>
  <si>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</si>
  <si>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</si>
  <si>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</si>
  <si>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</si>
  <si>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</si>
  <si>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</si>
  <si>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</si>
  <si>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</si>
  <si>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</si>
  <si>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</si>
  <si>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</si>
  <si>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</si>
  <si>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</si>
  <si>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</si>
  <si>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</si>
  <si>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</si>
  <si>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</si>
  <si>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</si>
  <si>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</si>
  <si>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</si>
  <si>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</si>
  <si>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</si>
  <si>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</si>
  <si>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</si>
  <si>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</si>
  <si>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</si>
  <si>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</si>
  <si>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</si>
  <si>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</si>
  <si>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</si>
  <si>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</si>
  <si>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</si>
  <si>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</si>
  <si>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</si>
  <si>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</si>
  <si>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</si>
  <si>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</si>
  <si>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</si>
  <si>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</si>
  <si>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</si>
  <si>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</si>
  <si>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</si>
  <si>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</si>
  <si>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</si>
  <si>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</si>
  <si>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</si>
  <si>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</si>
  <si>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</si>
  <si>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</si>
  <si>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</si>
  <si>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</si>
  <si>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</si>
  <si>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</si>
  <si>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</si>
  <si>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</si>
  <si>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</si>
  <si>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</si>
  <si>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</si>
  <si>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</si>
  <si>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</si>
  <si>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</si>
  <si>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</si>
  <si>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</si>
  <si>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</si>
  <si>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</si>
  <si>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</si>
  <si>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</si>
  <si>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</si>
  <si>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</si>
  <si>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</si>
  <si>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</si>
  <si>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</si>
  <si>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</si>
  <si>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</si>
  <si>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</si>
  <si>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</si>
  <si>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</si>
  <si>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</si>
  <si>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</si>
  <si>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</si>
  <si>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</si>
  <si>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</si>
  <si>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</si>
  <si>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</si>
  <si>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</si>
  <si>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</si>
  <si>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</si>
  <si>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</si>
  <si>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</si>
  <si>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</si>
  <si>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</si>
  <si>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</si>
  <si>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</si>
  <si>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</si>
  <si>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</si>
  <si>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</si>
  <si>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</si>
  <si>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</si>
  <si>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</si>
  <si>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</si>
  <si>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</si>
  <si>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</si>
  <si>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</si>
  <si>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</si>
  <si>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</si>
  <si>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</si>
  <si>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</si>
  <si>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</si>
  <si>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</si>
  <si>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</si>
  <si>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</si>
  <si>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</si>
  <si>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</si>
  <si>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</si>
  <si>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</si>
  <si>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</si>
  <si>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</si>
  <si>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</si>
  <si>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</si>
  <si>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</si>
  <si>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</si>
  <si>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</si>
  <si>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</si>
  <si>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</si>
  <si>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</si>
  <si>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</si>
  <si>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</si>
  <si>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</si>
  <si>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</si>
  <si>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</si>
  <si>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</si>
  <si>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</si>
  <si>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</si>
  <si>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</si>
  <si>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</si>
  <si>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</si>
  <si>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</si>
  <si>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</si>
  <si>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</si>
  <si>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</si>
  <si>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</si>
  <si>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</si>
  <si>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</si>
  <si>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</si>
  <si>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</si>
  <si>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</si>
  <si>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</si>
  <si>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</si>
  <si>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</si>
  <si>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</si>
  <si>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</si>
  <si>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</si>
  <si>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</si>
  <si>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</si>
  <si>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</si>
  <si>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</si>
  <si>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</si>
  <si>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</si>
  <si>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</si>
  <si>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</si>
  <si>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</si>
  <si>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</si>
  <si>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</si>
  <si>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</si>
  <si>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</si>
  <si>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</si>
  <si>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</si>
  <si>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</si>
  <si>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</si>
  <si>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</si>
  <si>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</si>
  <si>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</si>
  <si>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</si>
  <si>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</si>
  <si>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</si>
  <si>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</si>
  <si>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</si>
  <si>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</si>
  <si>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</si>
  <si>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</si>
  <si>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</si>
  <si>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</si>
  <si>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</si>
  <si>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</si>
  <si>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</si>
  <si>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</si>
  <si>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</si>
  <si>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</si>
  <si>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</si>
  <si>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</si>
  <si>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</si>
  <si>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</si>
  <si>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</si>
  <si>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</si>
  <si>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</si>
  <si>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</si>
  <si>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</si>
  <si>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</si>
  <si>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</si>
  <si>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</si>
  <si>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</si>
  <si>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</si>
  <si>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</si>
  <si>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</si>
  <si>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</si>
  <si>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</si>
  <si>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</si>
  <si>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</si>
  <si>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</si>
  <si>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</si>
  <si>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</si>
  <si>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</si>
  <si>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</si>
  <si>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</si>
  <si>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</si>
  <si>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</si>
  <si>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</si>
  <si>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</si>
  <si>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</si>
  <si>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</si>
  <si>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</si>
  <si>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</si>
  <si>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</si>
  <si>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</si>
  <si>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</si>
  <si>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</si>
  <si>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</si>
  <si>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</si>
  <si>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</si>
  <si>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</si>
  <si>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</si>
  <si>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</si>
  <si>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</si>
  <si>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</si>
  <si>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</si>
  <si>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</si>
  <si>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</si>
  <si>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</si>
  <si>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</si>
  <si>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</si>
  <si>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</si>
  <si>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</si>
  <si>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</si>
  <si>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</si>
  <si>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</si>
  <si>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</si>
  <si>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</si>
  <si>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</si>
  <si>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</si>
  <si>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</si>
  <si>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</si>
  <si>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</si>
  <si>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</si>
  <si>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</si>
  <si>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</si>
  <si>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</si>
  <si>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</si>
  <si>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</si>
  <si>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</si>
  <si>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</si>
  <si>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</si>
  <si>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</si>
  <si>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</si>
  <si>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</si>
  <si>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</si>
  <si>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</si>
  <si>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</si>
  <si>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</si>
  <si>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</si>
  <si>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</si>
  <si>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</si>
  <si>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</si>
  <si>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</si>
  <si>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</si>
  <si>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</si>
  <si>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</si>
  <si>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</si>
  <si>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</si>
  <si>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</si>
  <si>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</si>
  <si>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</si>
  <si>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</si>
  <si>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</si>
  <si>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</si>
  <si>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</si>
  <si>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</si>
  <si>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</si>
  <si>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</si>
  <si>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</si>
  <si>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</si>
  <si>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</si>
  <si>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</si>
  <si>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</si>
  <si>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</si>
  <si>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</si>
  <si>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</si>
  <si>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</si>
  <si>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</si>
  <si>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</si>
  <si>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</si>
  <si>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</si>
  <si>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</si>
  <si>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</si>
  <si>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</si>
  <si>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</si>
  <si>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</si>
  <si>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</si>
  <si>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</si>
  <si>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</si>
  <si>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</si>
  <si>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</si>
  <si>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</si>
  <si>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</si>
  <si>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</si>
  <si>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</si>
  <si>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</si>
  <si>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</si>
  <si>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</si>
  <si>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</si>
  <si>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</si>
  <si>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</si>
  <si>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</si>
  <si>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</si>
  <si>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</si>
  <si>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</si>
  <si>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</si>
  <si>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</si>
  <si>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</si>
  <si>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</si>
  <si>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</si>
  <si>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</si>
  <si>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</si>
  <si>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</si>
  <si>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</si>
  <si>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</si>
  <si>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</si>
  <si>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</si>
  <si>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</si>
  <si>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</si>
  <si>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</si>
  <si>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</si>
  <si>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</si>
  <si>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</si>
  <si>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</si>
  <si>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</si>
  <si>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</si>
  <si>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</si>
  <si>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</si>
  <si>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</si>
  <si>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</si>
  <si>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</si>
  <si>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</si>
  <si>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</si>
  <si>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</si>
  <si>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</si>
  <si>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</si>
  <si>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</si>
  <si>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</si>
  <si>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</si>
  <si>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</si>
  <si>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</si>
  <si>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</si>
  <si>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</si>
  <si>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</si>
  <si>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</si>
  <si>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</si>
  <si>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</si>
  <si>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</si>
  <si>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</si>
  <si>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</si>
  <si>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</si>
  <si>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</si>
  <si>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</si>
  <si>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</si>
  <si>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</si>
  <si>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</si>
  <si>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</si>
  <si>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</si>
  <si>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</si>
  <si>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</si>
  <si>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</si>
  <si>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</si>
  <si>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</si>
  <si>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</si>
  <si>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</si>
  <si>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</si>
  <si>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</si>
  <si>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</si>
  <si>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</si>
  <si>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</si>
  <si>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</si>
  <si>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</si>
  <si>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</si>
  <si>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</si>
  <si>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</si>
  <si>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</si>
  <si>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</si>
  <si>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</si>
  <si>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</si>
  <si>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</si>
  <si>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</si>
  <si>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</si>
  <si>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</si>
  <si>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</si>
  <si>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</si>
  <si>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</si>
  <si>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</si>
  <si>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</si>
  <si>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</si>
  <si>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</si>
  <si>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</si>
  <si>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</si>
  <si>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</si>
  <si>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</si>
  <si>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</si>
  <si>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</si>
  <si>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</si>
  <si>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</si>
  <si>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</si>
  <si>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</si>
  <si>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</si>
  <si>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</si>
  <si>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</si>
  <si>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</si>
  <si>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</si>
  <si>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</si>
  <si>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</si>
  <si>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</si>
  <si>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</si>
  <si>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</si>
  <si>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</si>
  <si>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</si>
  <si>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</si>
  <si>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</si>
  <si>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</si>
  <si>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</si>
  <si>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</si>
  <si>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</si>
  <si>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</si>
  <si>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</si>
  <si>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</si>
  <si>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</si>
  <si>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</si>
  <si>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</si>
  <si>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</si>
  <si>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</si>
  <si>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</si>
  <si>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</si>
  <si>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</si>
  <si>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</si>
  <si>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</si>
  <si>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</si>
  <si>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</si>
  <si>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</si>
  <si>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</si>
  <si>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</si>
  <si>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</si>
  <si>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</si>
  <si>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</si>
  <si>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</si>
  <si>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</si>
  <si>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</si>
  <si>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</si>
  <si>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</si>
  <si>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</si>
  <si>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</si>
  <si>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</si>
  <si>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</si>
  <si>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</si>
  <si>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</si>
  <si>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</si>
  <si>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</si>
  <si>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</si>
  <si>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</si>
  <si>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</si>
  <si>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</si>
  <si>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</si>
  <si>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</si>
  <si>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</si>
  <si>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</si>
  <si>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</si>
  <si>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</si>
  <si>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</si>
  <si>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</si>
  <si>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</si>
  <si>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</si>
  <si>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</si>
  <si>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</si>
  <si>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</si>
  <si>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</si>
  <si>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</si>
  <si>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</si>
  <si>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</si>
  <si>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</si>
  <si>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</si>
  <si>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</si>
  <si>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</si>
  <si>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</si>
  <si>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</si>
  <si>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</si>
  <si>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</si>
  <si>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</si>
  <si>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</si>
  <si>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</si>
  <si>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</si>
  <si>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</si>
  <si>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</si>
  <si>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</si>
  <si>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</si>
  <si>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</si>
  <si>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</si>
  <si>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</si>
  <si>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</si>
  <si>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</si>
  <si>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</si>
  <si>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</si>
  <si>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</si>
  <si>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</si>
  <si>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</si>
  <si>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</si>
  <si>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</si>
  <si>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</si>
  <si>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</si>
  <si>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</si>
  <si>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</si>
  <si>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</si>
  <si>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</si>
  <si>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</si>
  <si>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</si>
  <si>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</si>
  <si>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</si>
  <si>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</si>
  <si>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</si>
  <si>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</si>
  <si>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</si>
  <si>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</si>
  <si>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</si>
  <si>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</si>
  <si>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</si>
  <si>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</si>
  <si>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</si>
  <si>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</si>
  <si>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</si>
  <si>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</si>
  <si>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</si>
  <si>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</si>
  <si>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</si>
  <si>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</si>
  <si>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</si>
  <si>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</si>
  <si>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</si>
  <si>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</si>
  <si>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</si>
  <si>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</si>
  <si>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</si>
  <si>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</si>
  <si>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</si>
  <si>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</si>
  <si>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</si>
  <si>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</si>
  <si>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</si>
  <si>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</si>
  <si>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</si>
  <si>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</si>
  <si>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</si>
  <si>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</si>
  <si>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</si>
  <si>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</si>
  <si>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</si>
  <si>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</si>
  <si>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</si>
  <si>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</si>
  <si>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</si>
  <si>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</si>
  <si>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</si>
  <si>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</si>
  <si>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</si>
  <si>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</si>
  <si>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</si>
  <si>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</si>
  <si>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</si>
  <si>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</si>
  <si>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</si>
  <si>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</si>
  <si>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</si>
  <si>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</si>
  <si>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</si>
  <si>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</si>
  <si>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</si>
  <si>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</si>
  <si>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</si>
  <si>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</si>
  <si>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</si>
  <si>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</si>
  <si>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</si>
  <si>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</si>
  <si>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</si>
  <si>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</si>
  <si>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</si>
  <si>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</si>
  <si>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</si>
  <si>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</si>
  <si>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</si>
  <si>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</si>
  <si>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</si>
  <si>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</si>
  <si>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</si>
  <si>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</si>
  <si>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</si>
  <si>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</si>
  <si>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</si>
  <si>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</si>
  <si>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</si>
  <si>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</si>
  <si>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</si>
  <si>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</si>
  <si>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</si>
  <si>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</si>
  <si>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</si>
  <si>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</si>
  <si>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</si>
  <si>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</si>
  <si>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</si>
  <si>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</si>
  <si>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</si>
  <si>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</si>
  <si>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</si>
  <si>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</si>
  <si>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</si>
  <si>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</si>
  <si>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</si>
  <si>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</si>
  <si>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</si>
  <si>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</si>
  <si>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</si>
  <si>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</si>
  <si>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</si>
  <si>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</si>
  <si>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</si>
  <si>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</si>
  <si>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</si>
  <si>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</si>
  <si>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</si>
  <si>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</si>
  <si>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</si>
  <si>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</si>
  <si>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</si>
  <si>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</si>
  <si>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</si>
  <si>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</si>
  <si>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</si>
  <si>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</si>
  <si>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</si>
  <si>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</si>
  <si>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</si>
  <si>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</si>
  <si>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</si>
  <si>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</si>
  <si>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</si>
  <si>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</si>
  <si>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</si>
  <si>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</si>
  <si>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</si>
  <si>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</si>
  <si>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</si>
  <si>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</si>
  <si>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</si>
  <si>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</si>
  <si>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</si>
  <si>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</si>
  <si>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</si>
  <si>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</si>
  <si>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</si>
  <si>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</si>
  <si>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</si>
  <si>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</si>
  <si>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</si>
  <si>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</si>
  <si>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</si>
  <si>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</si>
  <si>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</si>
  <si>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</si>
  <si>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</si>
  <si>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</si>
  <si>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</si>
  <si>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</si>
  <si>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</si>
  <si>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</si>
  <si>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</si>
  <si>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</si>
  <si>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</si>
  <si>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</si>
  <si>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</si>
  <si>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</si>
  <si>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</si>
  <si>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</si>
  <si>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</si>
  <si>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</si>
  <si>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</si>
  <si>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</si>
  <si>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</si>
  <si>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</si>
  <si>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</si>
  <si>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</si>
  <si>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</si>
  <si>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</si>
  <si>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</si>
  <si>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</si>
  <si>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</si>
  <si>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</si>
  <si>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</si>
  <si>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</si>
  <si>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</si>
  <si>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</si>
  <si>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</si>
  <si>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</si>
  <si>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</si>
  <si>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</si>
  <si>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</si>
  <si>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</si>
  <si>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</si>
  <si>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</si>
  <si>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</si>
  <si>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</si>
  <si>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</si>
  <si>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</si>
  <si>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</si>
  <si>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</si>
  <si>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</si>
  <si>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</si>
  <si>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</si>
  <si>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</si>
  <si>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</si>
  <si>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</si>
  <si>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</si>
  <si>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</si>
  <si>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</si>
  <si>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</si>
  <si>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</si>
  <si>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</si>
  <si>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</si>
  <si>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</si>
  <si>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</si>
  <si>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</si>
  <si>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</si>
  <si>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</si>
  <si>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</si>
  <si>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</si>
  <si>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</si>
  <si>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</si>
  <si>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</si>
  <si>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</si>
  <si>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</si>
  <si>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</si>
  <si>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</si>
  <si>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</si>
  <si>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</si>
  <si>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</si>
  <si>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</si>
  <si>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</si>
  <si>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</si>
  <si>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</si>
  <si>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</si>
  <si>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</si>
  <si>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</si>
  <si>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</si>
  <si>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</si>
  <si>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</si>
  <si>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</si>
  <si>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</si>
  <si>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</si>
  <si>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</si>
  <si>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</si>
  <si>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</si>
  <si>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</si>
  <si>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</si>
  <si>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</si>
  <si>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</si>
  <si>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</si>
  <si>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</si>
  <si>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</si>
  <si>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</si>
  <si>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</si>
  <si>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</si>
  <si>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</si>
  <si>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</si>
  <si>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</si>
  <si>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</si>
  <si>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</si>
  <si>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</si>
  <si>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</si>
  <si>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</si>
  <si>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</si>
  <si>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</si>
  <si>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</si>
  <si>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</si>
  <si>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</si>
  <si>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</si>
  <si>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</si>
  <si>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</si>
  <si>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</si>
  <si>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</si>
  <si>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</si>
  <si>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</si>
  <si>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</si>
  <si>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</si>
  <si>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</si>
  <si>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</si>
  <si>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</si>
  <si>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</si>
  <si>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</si>
  <si>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</si>
  <si>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</si>
  <si>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</si>
  <si>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</si>
  <si>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</si>
  <si>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</si>
  <si>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</si>
  <si>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</si>
  <si>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</si>
  <si>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</si>
  <si>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</si>
  <si>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</si>
  <si>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</si>
  <si>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</si>
  <si>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</si>
  <si>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</si>
  <si>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</si>
  <si>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</si>
  <si>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</si>
  <si>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</si>
  <si>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</si>
  <si>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</si>
  <si>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</si>
  <si>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</si>
  <si>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</si>
  <si>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</si>
  <si>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</si>
  <si>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</si>
  <si>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</si>
  <si>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</si>
  <si>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</si>
  <si>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</si>
  <si>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</si>
  <si>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</si>
  <si>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</si>
  <si>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</si>
  <si>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</si>
  <si>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</si>
  <si>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</si>
  <si>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</si>
  <si>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</si>
  <si>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</si>
  <si>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</si>
  <si>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</si>
  <si>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</si>
  <si>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</si>
  <si>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</si>
  <si>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</si>
  <si>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</si>
  <si>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</si>
  <si>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</si>
  <si>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</si>
  <si>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</si>
  <si>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</si>
  <si>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</si>
  <si>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</si>
  <si>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</si>
  <si>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</si>
  <si>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</si>
  <si>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</si>
  <si>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</si>
  <si>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</si>
  <si>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</si>
  <si>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</si>
  <si>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</si>
  <si>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</si>
  <si>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</si>
  <si>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</si>
  <si>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</si>
  <si>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</si>
  <si>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</si>
  <si>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</si>
  <si>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</si>
  <si>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</si>
  <si>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</si>
  <si>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</si>
  <si>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</si>
  <si>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</si>
  <si>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</si>
  <si>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</si>
  <si>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</si>
  <si>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</si>
  <si>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</si>
  <si>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</si>
  <si>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</si>
  <si>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</si>
  <si>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</si>
  <si>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</si>
  <si>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</si>
  <si>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</si>
  <si>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</si>
  <si>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</si>
  <si>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</si>
  <si>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</si>
  <si>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</si>
  <si>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</si>
  <si>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</si>
  <si>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</si>
  <si>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</si>
  <si>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</si>
  <si>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</si>
  <si>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</si>
  <si>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</si>
  <si>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</si>
  <si>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</si>
  <si>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</si>
  <si>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</si>
  <si>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</si>
  <si>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</si>
  <si>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</si>
  <si>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</si>
  <si>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</si>
  <si>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</si>
  <si>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</si>
  <si>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</si>
  <si>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</si>
  <si>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</si>
  <si>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</si>
  <si>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</si>
  <si>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</si>
  <si>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</si>
  <si>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</si>
  <si>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</si>
  <si>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</si>
  <si>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</si>
  <si>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</si>
  <si>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</si>
  <si>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</si>
  <si>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</si>
  <si>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</si>
  <si>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</si>
  <si>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</si>
  <si>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</si>
  <si>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</si>
  <si>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</si>
  <si>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</si>
  <si>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</si>
  <si>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</si>
  <si>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</si>
  <si>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</si>
  <si>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</si>
  <si>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</si>
  <si>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</si>
  <si>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</si>
  <si>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</si>
  <si>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</si>
  <si>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</si>
  <si>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</si>
  <si>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</si>
  <si>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</si>
  <si>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</si>
  <si>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</si>
  <si>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</si>
  <si>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</si>
  <si>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</si>
  <si>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</si>
  <si>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</si>
  <si>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</si>
  <si>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</si>
  <si>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</si>
  <si>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</si>
  <si>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</si>
  <si>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</si>
  <si>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</si>
  <si>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</si>
  <si>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</si>
  <si>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</si>
  <si>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</si>
  <si>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</si>
  <si>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</si>
  <si>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</si>
  <si>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</si>
  <si>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</si>
  <si>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</si>
  <si>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</si>
  <si>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</si>
  <si>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</si>
  <si>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</si>
  <si>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</si>
  <si>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</si>
  <si>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</si>
  <si>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</si>
  <si>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</si>
  <si>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</si>
  <si>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</si>
  <si>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</si>
  <si>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</si>
  <si>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</si>
  <si>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</si>
  <si>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</si>
  <si>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</si>
  <si>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</si>
  <si>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</si>
  <si>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</si>
  <si>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</si>
  <si>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</si>
  <si>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</si>
  <si>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</si>
  <si>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</si>
  <si>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</si>
  <si>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</si>
  <si>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</si>
  <si>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</si>
  <si>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</si>
  <si>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</si>
  <si>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</si>
  <si>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</si>
  <si>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</si>
  <si>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</si>
  <si>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</si>
  <si>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</si>
  <si>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</si>
  <si>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</si>
  <si>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</si>
  <si>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</si>
  <si>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</si>
  <si>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</si>
  <si>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</si>
  <si>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</si>
  <si>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</si>
  <si>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</si>
  <si>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</si>
  <si>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</si>
  <si>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</si>
  <si>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</si>
  <si>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</si>
  <si>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</si>
  <si>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</si>
  <si>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</si>
  <si>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</si>
  <si>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</si>
  <si>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</si>
  <si>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</si>
  <si>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</si>
  <si>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</si>
  <si>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</si>
  <si>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</si>
  <si>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</si>
  <si>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</si>
  <si>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</si>
  <si>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</si>
  <si>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</si>
  <si>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</si>
  <si>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</si>
  <si>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</si>
  <si>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</si>
  <si>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</si>
  <si>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</si>
  <si>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</si>
  <si>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</si>
  <si>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</si>
  <si>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</si>
  <si>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</si>
  <si>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</si>
  <si>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</si>
  <si>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</si>
  <si>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</si>
  <si>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</si>
  <si>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</si>
  <si>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</si>
  <si>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</si>
  <si>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</si>
  <si>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</si>
  <si>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</si>
  <si>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</si>
  <si>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</si>
  <si>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</si>
  <si>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</si>
  <si>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</si>
  <si>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</si>
  <si>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</si>
  <si>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</si>
  <si>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</si>
  <si>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</si>
  <si>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</si>
  <si>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</si>
  <si>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</si>
  <si>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</si>
  <si>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</si>
  <si>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</si>
  <si>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</si>
  <si>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</si>
  <si>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</si>
  <si>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</si>
  <si>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</si>
  <si>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</si>
  <si>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</si>
  <si>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</si>
  <si>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</si>
  <si>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</si>
  <si>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</si>
  <si>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</si>
  <si>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</si>
  <si>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</si>
  <si>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</si>
  <si>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</si>
  <si>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</si>
  <si>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</si>
  <si>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</si>
  <si>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</si>
  <si>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</si>
  <si>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</si>
  <si>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</si>
  <si>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</si>
  <si>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</si>
  <si>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</si>
  <si>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</si>
  <si>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</si>
  <si>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</si>
  <si>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</si>
  <si>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</si>
  <si>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</si>
  <si>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</si>
  <si>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</si>
  <si>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</si>
  <si>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</si>
  <si>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</si>
  <si>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</si>
  <si>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</si>
  <si>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</si>
  <si>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</si>
  <si>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</si>
  <si>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</si>
  <si>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</si>
  <si>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</si>
  <si>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</si>
  <si>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</si>
  <si>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</si>
  <si>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</si>
  <si>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</si>
  <si>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</si>
  <si>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</si>
  <si>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</si>
  <si>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</si>
  <si>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</si>
  <si>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</si>
  <si>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</si>
  <si>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</si>
  <si>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</si>
  <si>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</si>
  <si>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</si>
  <si>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</si>
  <si>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</si>
  <si>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</si>
  <si>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</si>
  <si>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</si>
  <si>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</si>
  <si>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</si>
  <si>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</si>
  <si>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</si>
  <si>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</si>
  <si>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</si>
  <si>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</si>
  <si>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</si>
  <si>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</si>
  <si>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</si>
  <si>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</si>
  <si>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</si>
  <si>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</si>
  <si>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</si>
  <si>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</si>
  <si>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</si>
  <si>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</si>
  <si>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</si>
  <si>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</si>
  <si>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</si>
  <si>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</si>
  <si>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</si>
  <si>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</si>
  <si>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</si>
  <si>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</si>
  <si>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</si>
  <si>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</si>
  <si>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</si>
  <si>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</si>
  <si>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</si>
  <si>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</si>
  <si>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</si>
  <si>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</si>
  <si>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</si>
  <si>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</si>
  <si>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</si>
  <si>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</si>
  <si>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</si>
  <si>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</si>
  <si>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</si>
  <si>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</si>
  <si>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</si>
  <si>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</si>
  <si>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</si>
  <si>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</si>
  <si>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</si>
  <si>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</si>
  <si>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</si>
  <si>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</si>
  <si>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</si>
  <si>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</si>
  <si>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</si>
  <si>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</si>
  <si>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</si>
  <si>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</si>
  <si>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</si>
  <si>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</si>
  <si>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</si>
  <si>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</si>
  <si>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</si>
  <si>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</si>
  <si>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</si>
  <si>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</si>
  <si>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</si>
  <si>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</si>
  <si>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</si>
  <si>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</si>
  <si>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</si>
  <si>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</si>
  <si>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</si>
  <si>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</si>
  <si>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</si>
  <si>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</si>
  <si>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</si>
  <si>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</si>
  <si>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</si>
  <si>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</si>
  <si>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</si>
  <si>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</si>
  <si>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</si>
  <si>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</si>
  <si>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</si>
  <si>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</si>
  <si>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</si>
  <si>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</si>
  <si>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</si>
  <si>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</si>
  <si>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</si>
  <si>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</si>
  <si>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</si>
  <si>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</si>
  <si>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</si>
  <si>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</si>
  <si>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</si>
  <si>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</si>
  <si>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</si>
  <si>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</si>
  <si>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</si>
  <si>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</si>
  <si>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</si>
  <si>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</si>
  <si>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</si>
  <si>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</si>
  <si>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</si>
  <si>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</si>
  <si>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</si>
  <si>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</si>
  <si>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</si>
  <si>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</si>
  <si>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</si>
  <si>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</si>
  <si>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</si>
  <si>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</si>
  <si>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</si>
  <si>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</si>
  <si>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</si>
  <si>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</si>
  <si>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</si>
  <si>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</si>
  <si>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</si>
  <si>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</si>
  <si>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</si>
  <si>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</si>
  <si>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</si>
  <si>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</si>
  <si>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</si>
  <si>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</si>
  <si>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</si>
  <si>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</si>
  <si>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</si>
  <si>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</si>
  <si>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</si>
  <si>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</si>
  <si>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</si>
  <si>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</si>
  <si>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</si>
  <si>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</si>
  <si>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</si>
  <si>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</si>
  <si>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</si>
  <si>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</si>
  <si>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</si>
  <si>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</si>
  <si>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</si>
  <si>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</si>
  <si>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</si>
  <si>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</si>
  <si>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</si>
  <si>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</si>
  <si>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</si>
  <si>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</si>
  <si>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</si>
  <si>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</si>
  <si>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</si>
  <si>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</si>
  <si>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</si>
  <si>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</si>
  <si>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</si>
  <si>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</si>
  <si>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</si>
  <si>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</si>
  <si>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</si>
  <si>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</si>
  <si>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</si>
  <si>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</si>
  <si>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</si>
  <si>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</si>
  <si>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</si>
  <si>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</si>
  <si>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</si>
  <si>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</si>
  <si>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</si>
  <si>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</si>
  <si>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</si>
  <si>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</si>
  <si>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</si>
  <si>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</si>
  <si>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</si>
  <si>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</si>
  <si>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</si>
  <si>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</si>
  <si>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</si>
  <si>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</si>
  <si>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</si>
  <si>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</si>
  <si>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</si>
  <si>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</si>
  <si>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</si>
  <si>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</si>
  <si>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</si>
  <si>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</si>
  <si>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</si>
  <si>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</si>
  <si>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</si>
  <si>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</si>
  <si>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</si>
  <si>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</si>
  <si>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</si>
  <si>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</si>
  <si>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</si>
  <si>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</si>
  <si>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</si>
  <si>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</si>
  <si>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</si>
  <si>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</si>
  <si>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</si>
  <si>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</si>
  <si>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</si>
  <si>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</si>
  <si>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</si>
  <si>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</si>
  <si>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</si>
  <si>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</si>
  <si>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</si>
  <si>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</si>
  <si>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</si>
  <si>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</si>
  <si>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</si>
  <si>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</si>
  <si>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</si>
  <si>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</si>
  <si>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</si>
  <si>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</si>
  <si>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</si>
  <si>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</si>
  <si>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</si>
  <si>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</si>
  <si>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</si>
  <si>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</si>
  <si>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</si>
  <si>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</si>
  <si>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</si>
  <si>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</si>
  <si>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</si>
  <si>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</si>
  <si>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</si>
  <si>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</si>
  <si>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</si>
  <si>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</si>
  <si>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</si>
  <si>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</si>
  <si>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</si>
  <si>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</si>
  <si>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</si>
  <si>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</si>
  <si>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</si>
  <si>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</si>
  <si>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</si>
  <si>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</si>
  <si>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</si>
  <si>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</si>
  <si>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</si>
  <si>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</si>
  <si>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</si>
  <si>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</si>
  <si>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</si>
  <si>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</si>
  <si>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</si>
  <si>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</si>
  <si>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</si>
  <si>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</si>
  <si>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</si>
  <si>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</si>
  <si>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</si>
  <si>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</si>
  <si>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</si>
  <si>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</si>
  <si>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</si>
  <si>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</si>
  <si>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</si>
  <si>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</si>
  <si>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</si>
  <si>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</si>
  <si>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</si>
  <si>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</si>
  <si>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</si>
  <si>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</si>
  <si>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</si>
  <si>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</si>
  <si>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</si>
  <si>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</si>
  <si>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</si>
  <si>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</si>
  <si>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</si>
  <si>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</si>
  <si>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</si>
  <si>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</si>
  <si>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</si>
  <si>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</si>
  <si>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</si>
  <si>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</si>
  <si>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</si>
  <si>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</si>
  <si>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</si>
  <si>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</si>
  <si>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</si>
  <si>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</si>
  <si>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</si>
  <si>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</si>
  <si>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</si>
  <si>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</si>
  <si>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</si>
  <si>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</si>
  <si>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</si>
  <si>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</si>
  <si>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</si>
  <si>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</si>
  <si>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</si>
  <si>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</si>
  <si>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</si>
  <si>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</si>
  <si>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</si>
  <si>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</si>
  <si>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</si>
  <si>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</si>
  <si>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</si>
  <si>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</si>
  <si>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</si>
  <si>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</si>
  <si>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</si>
  <si>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</si>
  <si>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</si>
  <si>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</si>
  <si>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</si>
  <si>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</si>
  <si>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</si>
  <si>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</si>
  <si>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</si>
  <si>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</si>
  <si>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</si>
  <si>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</si>
  <si>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</si>
  <si>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</si>
  <si>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</si>
  <si>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</si>
  <si>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</si>
  <si>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</si>
  <si>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</si>
  <si>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</si>
  <si>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</si>
  <si>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</si>
  <si>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</si>
  <si>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</si>
  <si>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</si>
  <si>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</si>
  <si>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</si>
  <si>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</si>
  <si>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</si>
  <si>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</si>
  <si>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</si>
  <si>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</si>
  <si>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</si>
  <si>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</si>
  <si>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</si>
  <si>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</si>
  <si>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</si>
  <si>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</si>
  <si>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</si>
  <si>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</si>
  <si>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</si>
  <si>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</si>
  <si>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</si>
  <si>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</si>
  <si>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</si>
  <si>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</si>
  <si>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</si>
  <si>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</si>
  <si>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</si>
  <si>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</si>
  <si>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</si>
  <si>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</si>
  <si>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</si>
  <si>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</si>
  <si>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</si>
  <si>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</si>
  <si>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</si>
  <si>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</si>
  <si>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</si>
  <si>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</si>
  <si>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</si>
  <si>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</si>
  <si>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</si>
  <si>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</si>
  <si>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</si>
  <si>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</si>
  <si>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</si>
  <si>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</si>
  <si>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</si>
  <si>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</si>
  <si>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</si>
  <si>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</si>
  <si>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</si>
  <si>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</si>
  <si>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</si>
  <si>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</si>
  <si>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</si>
  <si>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</si>
  <si>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</si>
  <si>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</si>
  <si>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</si>
  <si>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</si>
  <si>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</si>
  <si>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</si>
  <si>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</si>
  <si>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</si>
  <si>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</si>
  <si>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</si>
  <si>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</si>
  <si>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</si>
  <si>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</si>
  <si>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</si>
  <si>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</si>
  <si>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</si>
  <si>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</si>
  <si>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</si>
  <si>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</si>
  <si>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</si>
  <si>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</si>
  <si>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</si>
  <si>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</si>
  <si>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</si>
  <si>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</si>
  <si>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</si>
  <si>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</si>
  <si>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</si>
  <si>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</si>
  <si>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</si>
  <si>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</si>
  <si>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</si>
  <si>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</si>
  <si>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</si>
  <si>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</si>
  <si>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</si>
  <si>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</si>
  <si>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</si>
  <si>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</si>
  <si>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</si>
  <si>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</si>
  <si>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</si>
  <si>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</si>
  <si>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</si>
  <si>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</si>
  <si>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</si>
  <si>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</si>
  <si>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</si>
  <si>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</si>
  <si>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</si>
  <si>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</si>
  <si>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</si>
  <si>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</si>
  <si>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</si>
  <si>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</si>
  <si>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</si>
  <si>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</si>
  <si>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</si>
  <si>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</si>
  <si>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</si>
  <si>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</si>
  <si>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</si>
  <si>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</si>
  <si>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</si>
  <si>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</si>
  <si>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</si>
  <si>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</si>
  <si>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</si>
  <si>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</si>
  <si>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</si>
  <si>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</si>
  <si>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</si>
  <si>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</si>
  <si>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</si>
  <si>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</si>
  <si>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</si>
  <si>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</si>
  <si>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</si>
  <si>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</si>
  <si>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</si>
  <si>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</si>
  <si>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</si>
  <si>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</si>
  <si>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</si>
  <si>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</si>
  <si>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</si>
  <si>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</si>
  <si>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</si>
  <si>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</si>
  <si>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</si>
  <si>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</si>
  <si>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</si>
  <si>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</si>
  <si>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</si>
  <si>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</si>
  <si>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</si>
  <si>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</si>
  <si>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</si>
  <si>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</si>
  <si>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</si>
  <si>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</si>
  <si>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</si>
  <si>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</si>
  <si>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</si>
  <si>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</si>
  <si>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</si>
  <si>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</si>
  <si>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</si>
  <si>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</si>
  <si>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</si>
  <si>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</si>
  <si>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</si>
  <si>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</si>
  <si>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</si>
  <si>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</si>
  <si>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</si>
  <si>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</si>
  <si>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</si>
  <si>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</si>
  <si>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</si>
  <si>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</si>
  <si>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</si>
  <si>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</si>
  <si>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</si>
  <si>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</si>
  <si>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</si>
  <si>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</si>
  <si>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</si>
  <si>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</si>
  <si>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</si>
  <si>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</si>
  <si>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</si>
  <si>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</si>
  <si>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</si>
  <si>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</si>
  <si>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</si>
  <si>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</si>
  <si>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</si>
  <si>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</si>
  <si>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</si>
  <si>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</si>
  <si>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</si>
  <si>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</si>
  <si>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</si>
  <si>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</si>
  <si>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</si>
  <si>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</si>
  <si>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</si>
  <si>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</si>
  <si>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</si>
  <si>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</si>
  <si>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</si>
  <si>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</si>
  <si>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</si>
  <si>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</si>
  <si>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</si>
  <si>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</si>
  <si>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</si>
  <si>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</si>
  <si>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</si>
  <si>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</si>
  <si>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</si>
  <si>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</si>
  <si>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</si>
  <si>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</si>
  <si>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</si>
  <si>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</si>
  <si>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</si>
  <si>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</si>
  <si>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</si>
  <si>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</si>
  <si>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</si>
  <si>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</si>
  <si>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</si>
  <si>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</si>
  <si>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</si>
  <si>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</si>
  <si>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</si>
  <si>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</si>
  <si>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</si>
  <si>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</si>
  <si>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</si>
  <si>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</si>
  <si>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</si>
  <si>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</si>
  <si>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</si>
  <si>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</si>
  <si>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</si>
  <si>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</si>
  <si>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</si>
  <si>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</si>
  <si>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</si>
  <si>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</si>
  <si>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</si>
  <si>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</si>
  <si>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</si>
  <si>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</si>
  <si>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</si>
  <si>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</si>
  <si>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</si>
  <si>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</si>
  <si>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</si>
  <si>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</si>
  <si>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</si>
  <si>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</si>
  <si>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</si>
  <si>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</si>
  <si>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</si>
  <si>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</si>
  <si>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</si>
  <si>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</si>
  <si>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</si>
  <si>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</si>
  <si>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</si>
  <si>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</si>
  <si>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</si>
  <si>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</si>
  <si>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</si>
  <si>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</si>
  <si>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</si>
  <si>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</si>
  <si>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</si>
  <si>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</si>
  <si>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</si>
  <si>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</si>
  <si>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</si>
  <si>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</si>
  <si>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</si>
  <si>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</si>
  <si>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</si>
  <si>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</si>
  <si>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</si>
  <si>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</si>
  <si>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</si>
  <si>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</si>
  <si>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</si>
  <si>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</si>
  <si>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</si>
  <si>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</si>
  <si>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</si>
  <si>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</si>
  <si>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</si>
  <si>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</si>
  <si>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</si>
  <si>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</si>
  <si>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</si>
  <si>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</si>
  <si>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</si>
  <si>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</si>
  <si>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</si>
  <si>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</si>
  <si>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</si>
  <si>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</si>
  <si>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</si>
  <si>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</si>
  <si>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</si>
  <si>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</si>
  <si>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</si>
  <si>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</si>
  <si>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</si>
  <si>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</si>
  <si>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</si>
  <si>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</si>
  <si>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</si>
  <si>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</si>
  <si>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</si>
  <si>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</si>
  <si>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</si>
  <si>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</si>
  <si>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</si>
  <si>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</si>
  <si>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</si>
  <si>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</si>
  <si>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</si>
  <si>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</si>
  <si>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</si>
  <si>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</si>
  <si>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</si>
  <si>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</si>
  <si>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</si>
  <si>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</si>
  <si>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</si>
  <si>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</si>
  <si>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</si>
  <si>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</si>
  <si>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</si>
  <si>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</si>
  <si>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</si>
  <si>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</si>
  <si>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</si>
  <si>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</si>
  <si>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</si>
  <si>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</si>
  <si>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</si>
  <si>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</si>
  <si>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</si>
  <si>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</si>
  <si>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</si>
  <si>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</si>
  <si>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</si>
  <si>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</si>
  <si>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</si>
  <si>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</si>
  <si>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</si>
  <si>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</si>
  <si>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</si>
  <si>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</si>
  <si>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</si>
  <si>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</si>
  <si>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</si>
  <si>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</si>
  <si>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</si>
  <si>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</si>
  <si>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</si>
  <si>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</si>
  <si>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</si>
  <si>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</si>
  <si>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</si>
  <si>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</si>
  <si>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</si>
  <si>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</si>
  <si>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</si>
  <si>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</si>
  <si>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</si>
  <si>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</si>
  <si>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</si>
  <si>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</si>
  <si>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</si>
  <si>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</si>
  <si>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</si>
  <si>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</si>
  <si>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</si>
  <si>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</si>
  <si>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</si>
  <si>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</si>
  <si>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</si>
  <si>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</si>
  <si>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</si>
  <si>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</si>
  <si>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</si>
  <si>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</si>
  <si>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</si>
  <si>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</si>
  <si>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</si>
  <si>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</si>
  <si>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</si>
  <si>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</si>
  <si>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</si>
  <si>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</si>
  <si>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</si>
  <si>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</si>
  <si>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</si>
  <si>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</si>
  <si>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</si>
  <si>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</si>
  <si>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</si>
  <si>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</si>
  <si>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</si>
  <si>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</si>
  <si>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</si>
  <si>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</si>
  <si>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</si>
  <si>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</si>
  <si>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</si>
  <si>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</si>
  <si>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</si>
  <si>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</si>
  <si>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</si>
  <si>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</si>
  <si>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</si>
  <si>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</si>
  <si>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</si>
  <si>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</si>
  <si>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</si>
  <si>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</si>
  <si>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</si>
  <si>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</si>
  <si>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</si>
  <si>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</si>
  <si>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</si>
  <si>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</si>
  <si>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</si>
  <si>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</si>
  <si>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</si>
  <si>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</si>
  <si>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</si>
  <si>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</si>
  <si>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</si>
  <si>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</si>
  <si>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</si>
  <si>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</si>
  <si>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</si>
  <si>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</si>
  <si>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</si>
  <si>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</si>
  <si>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</si>
  <si>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</si>
  <si>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</si>
  <si>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</si>
  <si>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</si>
  <si>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</si>
  <si>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</si>
  <si>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</si>
  <si>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</si>
  <si>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</si>
  <si>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</si>
  <si>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</si>
  <si>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</si>
  <si>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</si>
  <si>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</si>
  <si>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</si>
  <si>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</si>
  <si>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</si>
  <si>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</si>
  <si>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</si>
  <si>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</si>
  <si>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</si>
  <si>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</si>
  <si>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</si>
  <si>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</si>
  <si>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</si>
  <si>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</si>
  <si>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</si>
  <si>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</si>
  <si>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</si>
  <si>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</si>
  <si>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</si>
  <si>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</si>
  <si>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</si>
  <si>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</si>
  <si>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</si>
  <si>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</si>
  <si>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</si>
  <si>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</si>
  <si>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</si>
  <si>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</si>
  <si>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</si>
  <si>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</si>
  <si>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</si>
  <si>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</si>
  <si>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</si>
  <si>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</si>
  <si>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</si>
  <si>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</si>
  <si>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</si>
  <si>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</si>
  <si>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</si>
  <si>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</si>
  <si>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</si>
  <si>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</si>
  <si>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</si>
  <si>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</si>
  <si>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</si>
  <si>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</si>
  <si>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</si>
  <si>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</si>
  <si>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</si>
  <si>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</si>
  <si>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</si>
  <si>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</si>
  <si>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</si>
  <si>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</si>
  <si>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</si>
  <si>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</si>
  <si>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</si>
  <si>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</si>
  <si>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</si>
  <si>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</si>
  <si>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</si>
  <si>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</si>
  <si>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</si>
  <si>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</si>
  <si>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</si>
  <si>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</si>
  <si>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</si>
  <si>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</si>
  <si>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</si>
  <si>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</si>
  <si>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</si>
  <si>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</si>
  <si>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</si>
  <si>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</si>
  <si>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</si>
  <si>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</si>
  <si>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</si>
  <si>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</si>
  <si>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</si>
  <si>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</si>
  <si>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</si>
  <si>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</si>
  <si>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</si>
  <si>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</si>
  <si>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</si>
  <si>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</si>
  <si>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</si>
  <si>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</si>
  <si>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</si>
  <si>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</si>
  <si>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</si>
  <si>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</si>
  <si>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</si>
  <si>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</si>
  <si>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</si>
  <si>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</si>
  <si>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</si>
  <si>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</si>
  <si>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</si>
  <si>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</si>
  <si>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</si>
  <si>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</si>
  <si>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</si>
  <si>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</si>
  <si>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</si>
  <si>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</si>
  <si>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</si>
  <si>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</si>
  <si>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</si>
  <si>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</si>
  <si>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</si>
  <si>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</si>
  <si>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</si>
  <si>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</si>
  <si>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</si>
  <si>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</si>
  <si>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</si>
  <si>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</si>
  <si>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</si>
  <si>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</si>
  <si>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</si>
  <si>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</si>
  <si>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</si>
  <si>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</si>
  <si>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</si>
  <si>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</si>
  <si>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</si>
  <si>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</si>
  <si>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</si>
  <si>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</si>
  <si>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</si>
  <si>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</si>
  <si>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</si>
  <si>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</si>
  <si>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</si>
  <si>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</si>
  <si>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</si>
  <si>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</si>
  <si>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</si>
  <si>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</si>
  <si>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</si>
  <si>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</si>
  <si>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</si>
  <si>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</si>
  <si>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</si>
  <si>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</si>
  <si>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</si>
  <si>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</si>
  <si>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</si>
  <si>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</si>
  <si>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</si>
  <si>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</si>
  <si>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</si>
  <si>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</si>
  <si>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</si>
  <si>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</si>
  <si>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</si>
  <si>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</si>
  <si>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</si>
  <si>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</si>
  <si>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</si>
  <si>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</si>
  <si>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</si>
  <si>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</si>
  <si>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</si>
  <si>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</si>
  <si>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</si>
  <si>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</si>
  <si>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</si>
  <si>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</si>
  <si>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</si>
  <si>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</si>
  <si>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</si>
  <si>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</si>
  <si>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</si>
  <si>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</si>
  <si>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</si>
  <si>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</si>
  <si>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</si>
  <si>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</si>
  <si>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</si>
  <si>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</si>
  <si>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</si>
  <si>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</si>
  <si>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</si>
  <si>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</si>
  <si>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</si>
  <si>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</si>
  <si>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</si>
  <si>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</si>
  <si>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</si>
  <si>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</si>
  <si>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</si>
  <si>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</si>
  <si>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</si>
  <si>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</si>
  <si>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</si>
  <si>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</si>
  <si>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</si>
  <si>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</si>
  <si>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</si>
  <si>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</si>
  <si>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</si>
  <si>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</si>
  <si>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</si>
  <si>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</si>
  <si>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</si>
  <si>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</si>
  <si>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</si>
  <si>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</si>
  <si>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</si>
  <si>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</si>
  <si>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</si>
  <si>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</si>
  <si>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</si>
  <si>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</si>
  <si>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</si>
  <si>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</si>
  <si>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</si>
  <si>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</si>
  <si>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</si>
  <si>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</si>
  <si>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</si>
  <si>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</si>
  <si>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</si>
  <si>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</si>
  <si>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</si>
  <si>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</si>
  <si>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</si>
  <si>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</si>
  <si>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</si>
  <si>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</si>
  <si>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</si>
  <si>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</si>
  <si>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</si>
  <si>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</si>
  <si>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</si>
  <si>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</si>
  <si>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</si>
  <si>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</si>
  <si>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</si>
  <si>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</si>
  <si>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</si>
  <si>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</si>
  <si>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</si>
  <si>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</si>
  <si>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</si>
  <si>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</si>
  <si>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</si>
  <si>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</si>
  <si>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</si>
  <si>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</si>
  <si>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</si>
  <si>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</si>
  <si>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</si>
  <si>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</si>
  <si>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</si>
  <si>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</si>
  <si>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</si>
  <si>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</si>
  <si>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</si>
  <si>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</si>
  <si>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</si>
  <si>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</si>
  <si>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</si>
  <si>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</si>
  <si>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</si>
  <si>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</si>
  <si>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</si>
  <si>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</si>
  <si>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</si>
  <si>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</si>
  <si>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</si>
  <si>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</si>
  <si>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</si>
  <si>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</si>
  <si>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</si>
  <si>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</si>
  <si>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</si>
  <si>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</si>
  <si>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</si>
  <si>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</si>
  <si>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</si>
  <si>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</si>
  <si>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</si>
  <si>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</si>
  <si>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</si>
  <si>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</si>
  <si>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</si>
  <si>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</si>
  <si>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</si>
  <si>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</si>
  <si>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</si>
  <si>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</si>
  <si>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</si>
  <si>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</si>
  <si>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</si>
  <si>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</si>
  <si>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</si>
  <si>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</si>
  <si>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</si>
  <si>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</si>
  <si>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</si>
  <si>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</si>
  <si>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</si>
  <si>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</si>
  <si>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</si>
  <si>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</si>
  <si>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</si>
  <si>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</si>
  <si>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</si>
  <si>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</si>
  <si>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</si>
  <si>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</si>
  <si>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</si>
  <si>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</si>
  <si>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</si>
  <si>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</si>
  <si>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</si>
  <si>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</si>
  <si>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</si>
  <si>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</si>
  <si>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</si>
  <si>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</si>
  <si>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</si>
  <si>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</si>
  <si>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</si>
  <si>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</si>
  <si>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</si>
  <si>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</si>
  <si>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</si>
  <si>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</si>
  <si>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</si>
  <si>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</si>
  <si>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</si>
  <si>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</si>
  <si>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</si>
  <si>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</si>
  <si>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</si>
  <si>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</si>
  <si>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</si>
  <si>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</si>
  <si>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</si>
  <si>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</si>
  <si>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</si>
  <si>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</si>
  <si>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</si>
  <si>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</si>
  <si>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</si>
  <si>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</si>
  <si>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</si>
  <si>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</si>
  <si>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</si>
  <si>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</si>
  <si>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</si>
  <si>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</si>
  <si>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</si>
  <si>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</si>
  <si>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</si>
  <si>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</si>
  <si>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</si>
  <si>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</si>
  <si>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</si>
  <si>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</si>
  <si>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</si>
  <si>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</si>
  <si>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</si>
  <si>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</si>
  <si>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</si>
  <si>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</si>
  <si>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</si>
  <si>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</si>
  <si>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</si>
  <si>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</si>
  <si>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</si>
  <si>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</si>
  <si>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</si>
  <si>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</si>
  <si>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</si>
  <si>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</si>
  <si>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</si>
  <si>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</si>
  <si>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</si>
  <si>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</si>
  <si>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</si>
  <si>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</si>
  <si>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</si>
  <si>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</si>
  <si>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</si>
  <si>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</si>
  <si>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</si>
  <si>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</si>
  <si>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</si>
  <si>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</si>
  <si>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</si>
  <si>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</si>
  <si>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</si>
  <si>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</si>
  <si>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</si>
  <si>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</si>
  <si>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</si>
  <si>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</si>
  <si>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</si>
  <si>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</si>
  <si>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</si>
  <si>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</si>
  <si>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</si>
  <si>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</si>
  <si>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</si>
  <si>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</si>
  <si>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</si>
  <si>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</si>
  <si>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</si>
  <si>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</si>
  <si>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</si>
  <si>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</si>
  <si>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</si>
  <si>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</si>
  <si>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</si>
  <si>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</si>
  <si>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</si>
  <si>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</si>
  <si>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</si>
  <si>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</si>
  <si>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</si>
  <si>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</si>
  <si>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</si>
  <si>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</si>
  <si>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</si>
  <si>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</si>
  <si>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</si>
  <si>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</si>
  <si>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</si>
  <si>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</si>
  <si>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</si>
  <si>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</si>
  <si>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</si>
  <si>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</si>
  <si>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</si>
  <si>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</si>
  <si>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</si>
  <si>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</si>
  <si>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</si>
  <si>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</si>
  <si>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</si>
  <si>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</si>
  <si>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</si>
  <si>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</si>
  <si>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</si>
  <si>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</si>
  <si>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</si>
  <si>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</si>
  <si>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</si>
  <si>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</si>
  <si>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</si>
  <si>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</si>
  <si>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</si>
  <si>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</si>
  <si>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</si>
  <si>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</si>
  <si>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</si>
  <si>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</si>
  <si>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</si>
  <si>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</si>
  <si>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</si>
  <si>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</si>
  <si>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</si>
  <si>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</si>
  <si>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</si>
  <si>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</si>
  <si>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</si>
  <si>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</si>
  <si>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</si>
  <si>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</si>
  <si>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</si>
  <si>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</si>
  <si>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</si>
  <si>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</si>
  <si>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</si>
  <si>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</si>
  <si>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</si>
  <si>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</si>
  <si>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</si>
  <si>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</si>
  <si>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</si>
  <si>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</si>
  <si>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</si>
  <si>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</si>
  <si>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</si>
  <si>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</si>
  <si>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</si>
  <si>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</si>
  <si>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</si>
  <si>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</si>
  <si>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</si>
  <si>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</si>
  <si>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</si>
  <si>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</si>
  <si>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</si>
  <si>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</si>
  <si>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</si>
  <si>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</si>
  <si>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</si>
  <si>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</si>
  <si>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</si>
  <si>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</si>
  <si>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</si>
  <si>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</si>
  <si>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</si>
  <si>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</si>
  <si>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</si>
  <si>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</si>
  <si>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</si>
  <si>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</si>
  <si>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</si>
  <si>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</si>
  <si>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</si>
  <si>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</si>
  <si>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</si>
  <si>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</si>
  <si>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</si>
  <si>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</si>
  <si>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</si>
  <si>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</si>
  <si>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</si>
  <si>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</si>
  <si>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</si>
  <si>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</si>
  <si>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</si>
  <si>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</si>
  <si>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</si>
  <si>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</si>
  <si>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</si>
  <si>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</si>
  <si>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</si>
  <si>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</si>
  <si>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</si>
  <si>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</si>
  <si>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</si>
  <si>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</si>
  <si>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</si>
  <si>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</si>
  <si>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</si>
  <si>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</si>
  <si>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</si>
  <si>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</si>
  <si>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</si>
  <si>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</si>
  <si>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</si>
  <si>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</si>
  <si>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</si>
  <si>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</si>
  <si>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</si>
  <si>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</si>
  <si>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</si>
  <si>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</si>
  <si>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</si>
  <si>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</si>
  <si>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</si>
  <si>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</si>
  <si>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</si>
  <si>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</si>
  <si>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</si>
  <si>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</si>
  <si>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</si>
  <si>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</si>
  <si>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</si>
  <si>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</si>
  <si>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</si>
  <si>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</si>
  <si>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</si>
  <si>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</si>
  <si>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</si>
  <si>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</si>
  <si>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</si>
  <si>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</si>
  <si>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</si>
  <si>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</si>
  <si>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</si>
  <si>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</si>
  <si>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</si>
  <si>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</si>
  <si>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</si>
  <si>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</si>
  <si>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</si>
  <si>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</si>
  <si>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</si>
  <si>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</si>
  <si>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</si>
  <si>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</si>
  <si>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</si>
  <si>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</si>
  <si>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</si>
  <si>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</si>
  <si>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</si>
  <si>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</si>
  <si>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</si>
  <si>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</si>
  <si>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</si>
  <si>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</si>
  <si>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</si>
  <si>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</si>
  <si>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</si>
  <si>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</si>
  <si>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</si>
  <si>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</si>
  <si>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</si>
  <si>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</si>
  <si>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</si>
  <si>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</si>
  <si>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</si>
  <si>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</si>
  <si>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</si>
  <si>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</si>
  <si>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</si>
  <si>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</si>
  <si>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</si>
  <si>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</si>
  <si>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</si>
  <si>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</si>
  <si>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</si>
  <si>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</si>
  <si>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</si>
  <si>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</si>
  <si>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</si>
  <si>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</si>
  <si>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</si>
  <si>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</si>
  <si>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</si>
  <si>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</si>
  <si>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</si>
  <si>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</si>
  <si>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</si>
  <si>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</si>
  <si>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</si>
  <si>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</si>
  <si>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</si>
  <si>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</si>
  <si>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</si>
  <si>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</si>
  <si>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</si>
  <si>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</si>
  <si>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</si>
  <si>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</si>
  <si>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</si>
  <si>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</si>
  <si>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</si>
  <si>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</si>
  <si>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</si>
  <si>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</si>
  <si>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</si>
  <si>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</si>
  <si>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</si>
  <si>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</si>
  <si>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</si>
  <si>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</si>
  <si>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</si>
  <si>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</si>
  <si>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</si>
  <si>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</si>
  <si>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</si>
  <si>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</si>
  <si>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</si>
  <si>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</si>
  <si>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</si>
  <si>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</si>
  <si>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</si>
  <si>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</si>
  <si>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</si>
  <si>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</si>
  <si>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</si>
  <si>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</si>
  <si>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</si>
  <si>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</si>
  <si>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</si>
  <si>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</si>
  <si>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</si>
  <si>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</si>
  <si>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</si>
  <si>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</si>
  <si>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</si>
  <si>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</si>
  <si>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</si>
  <si>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</si>
  <si>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</si>
  <si>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</si>
  <si>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</si>
  <si>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</si>
  <si>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</si>
  <si>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</si>
  <si>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</si>
  <si>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</si>
  <si>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</si>
  <si>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</si>
  <si>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</si>
  <si>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</si>
  <si>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</si>
  <si>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</si>
  <si>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</si>
  <si>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</si>
  <si>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</si>
  <si>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</si>
  <si>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</si>
  <si>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</si>
  <si>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</si>
  <si>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</si>
  <si>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</si>
  <si>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</si>
  <si>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</si>
  <si>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</si>
  <si>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</si>
  <si>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</si>
  <si>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</si>
  <si>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</si>
  <si>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</si>
  <si>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</si>
  <si>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</si>
  <si>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</si>
  <si>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</si>
  <si>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</si>
  <si>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</si>
  <si>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</si>
  <si>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</si>
  <si>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</si>
  <si>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</si>
  <si>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</si>
  <si>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</si>
  <si>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</si>
  <si>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</si>
  <si>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</si>
  <si>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</si>
  <si>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</si>
  <si>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</si>
  <si>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</si>
  <si>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</si>
  <si>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</si>
  <si>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</si>
  <si>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</si>
  <si>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</si>
  <si>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</si>
  <si>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</si>
  <si>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</si>
  <si>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</si>
  <si>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</si>
  <si>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</si>
  <si>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</si>
  <si>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</si>
  <si>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</si>
  <si>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</si>
  <si>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</si>
  <si>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</si>
  <si>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</si>
  <si>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</si>
  <si>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</si>
  <si>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</si>
  <si>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</si>
  <si>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</si>
  <si>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</si>
  <si>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</si>
  <si>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</si>
  <si>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</si>
  <si>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</si>
  <si>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</si>
  <si>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</si>
  <si>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</si>
  <si>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</si>
  <si>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</si>
  <si>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</si>
  <si>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</si>
  <si>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</si>
  <si>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</si>
  <si>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</si>
  <si>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</si>
  <si>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</si>
  <si>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</si>
  <si>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</si>
  <si>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</si>
  <si>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</si>
  <si>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</si>
  <si>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</si>
  <si>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</si>
  <si>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</si>
  <si>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</si>
  <si>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</si>
  <si>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</si>
  <si>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</si>
  <si>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</si>
  <si>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</si>
  <si>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</si>
  <si>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</si>
  <si>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</si>
  <si>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</si>
  <si>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</si>
  <si>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</si>
  <si>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</si>
  <si>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</si>
  <si>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</si>
  <si>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</si>
  <si>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</si>
  <si>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</si>
  <si>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</si>
  <si>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</si>
  <si>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</si>
  <si>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</si>
  <si>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</si>
  <si>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</si>
  <si>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</si>
  <si>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</si>
  <si>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</si>
  <si>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</si>
  <si>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</si>
  <si>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</si>
  <si>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</si>
  <si>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</si>
  <si>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</si>
  <si>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</si>
  <si>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</si>
  <si>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</si>
  <si>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</si>
  <si>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</si>
  <si>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</si>
  <si>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</si>
  <si>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</si>
  <si>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</si>
  <si>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</si>
  <si>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</si>
  <si>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</si>
  <si>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</si>
  <si>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</si>
  <si>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</si>
  <si>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</si>
  <si>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</si>
  <si>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</si>
  <si>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</si>
  <si>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</si>
  <si>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</si>
  <si>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</si>
  <si>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</si>
  <si>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</si>
  <si>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</si>
  <si>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</si>
  <si>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</si>
  <si>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</si>
  <si>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</si>
  <si>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</si>
  <si>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</si>
  <si>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</si>
  <si>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</si>
  <si>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</si>
  <si>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</si>
  <si>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</si>
  <si>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</si>
  <si>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</si>
  <si>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</si>
  <si>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</si>
  <si>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</si>
  <si>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</si>
  <si>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</si>
  <si>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</si>
  <si>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</si>
  <si>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</si>
  <si>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</si>
  <si>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</si>
  <si>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</si>
  <si>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</si>
  <si>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</si>
  <si>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</si>
  <si>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</si>
  <si>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</si>
  <si>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</si>
  <si>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</si>
  <si>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</si>
  <si>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</si>
  <si>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</si>
  <si>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</si>
  <si>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</si>
  <si>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</si>
  <si>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</si>
  <si>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</si>
  <si>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</si>
  <si>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</si>
  <si>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</si>
  <si>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</si>
  <si>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</si>
  <si>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</si>
  <si>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</si>
  <si>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</si>
  <si>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</si>
  <si>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</si>
  <si>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</si>
  <si>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</si>
  <si>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</si>
  <si>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</si>
  <si>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</si>
  <si>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</si>
  <si>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</si>
  <si>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</si>
  <si>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</si>
  <si>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</si>
  <si>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</si>
  <si>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</si>
  <si>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</si>
  <si>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</si>
  <si>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</si>
  <si>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</si>
  <si>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</si>
  <si>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</si>
  <si>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</si>
  <si>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</si>
  <si>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</si>
  <si>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</si>
  <si>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</si>
  <si>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</si>
  <si>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</si>
  <si>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</si>
  <si>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</si>
  <si>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</si>
  <si>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</si>
  <si>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</si>
  <si>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</si>
  <si>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</si>
  <si>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</si>
  <si>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</si>
  <si>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</si>
  <si>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</si>
  <si>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</si>
  <si>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</si>
  <si>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</si>
  <si>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</si>
  <si>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</si>
  <si>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</si>
  <si>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</si>
  <si>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</si>
  <si>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</si>
  <si>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</si>
  <si>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</si>
  <si>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</si>
  <si>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</si>
  <si>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</si>
  <si>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</si>
  <si>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</si>
  <si>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</si>
  <si>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</si>
  <si>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</si>
  <si>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</si>
  <si>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</si>
  <si>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</si>
  <si>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</si>
  <si>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</si>
  <si>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</si>
  <si>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</si>
  <si>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</si>
  <si>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</si>
  <si>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</si>
  <si>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</si>
  <si>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</si>
  <si>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</si>
  <si>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</si>
  <si>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</si>
  <si>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</si>
  <si>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</si>
  <si>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</si>
  <si>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</si>
  <si>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</si>
  <si>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</si>
  <si>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</si>
  <si>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</si>
  <si>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</si>
  <si>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</si>
  <si>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</si>
  <si>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</si>
  <si>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</si>
  <si>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</si>
  <si>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</si>
  <si>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</si>
  <si>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</si>
  <si>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</si>
  <si>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</si>
  <si>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</si>
  <si>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</si>
  <si>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</si>
  <si>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</si>
  <si>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</si>
  <si>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</si>
  <si>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</si>
  <si>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</si>
  <si>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</si>
  <si>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</si>
  <si>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</si>
  <si>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</si>
  <si>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</si>
  <si>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</si>
  <si>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</si>
  <si>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</si>
  <si>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</si>
  <si>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</si>
  <si>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</si>
  <si>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</si>
  <si>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</si>
  <si>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</si>
  <si>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</si>
  <si>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</si>
  <si>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</si>
  <si>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</si>
  <si>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</si>
  <si>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</si>
  <si>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</si>
  <si>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</si>
  <si>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</si>
  <si>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</si>
  <si>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</si>
  <si>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</si>
  <si>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</si>
  <si>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</si>
  <si>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</si>
  <si>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</si>
  <si>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</si>
  <si>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</si>
  <si>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</si>
  <si>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</si>
  <si>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</si>
  <si>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</si>
  <si>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</si>
  <si>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</si>
  <si>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</si>
  <si>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</si>
  <si>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</si>
  <si>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</si>
  <si>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</si>
  <si>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</si>
  <si>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</si>
  <si>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</si>
  <si>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</si>
  <si>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</si>
  <si>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</si>
  <si>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</si>
  <si>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</si>
  <si>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</si>
  <si>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</si>
  <si>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</si>
  <si>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</si>
  <si>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</si>
  <si>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</si>
  <si>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</si>
  <si>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</si>
  <si>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</si>
  <si>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</si>
  <si>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</si>
  <si>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</si>
  <si>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</si>
  <si>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</si>
  <si>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</si>
  <si>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</si>
  <si>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</si>
  <si>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</si>
  <si>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</si>
  <si>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</si>
  <si>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</si>
  <si>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</si>
  <si>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</si>
  <si>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</si>
  <si>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</si>
  <si>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</si>
  <si>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</si>
  <si>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</si>
  <si>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</si>
  <si>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</si>
  <si>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</si>
  <si>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</si>
  <si>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</si>
  <si>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</si>
  <si>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</si>
  <si>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</si>
  <si>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</si>
  <si>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</si>
  <si>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</si>
  <si>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</si>
  <si>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</si>
  <si>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</si>
  <si>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</si>
  <si>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</si>
  <si>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</si>
  <si>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</si>
  <si>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</si>
  <si>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</si>
  <si>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</si>
  <si>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</si>
  <si>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</si>
  <si>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</si>
  <si>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</si>
  <si>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</si>
  <si>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</si>
  <si>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</si>
  <si>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</si>
  <si>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</si>
  <si>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</si>
  <si>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</si>
  <si>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</si>
  <si>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</si>
  <si>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</si>
  <si>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</si>
  <si>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</si>
  <si>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</si>
  <si>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</si>
  <si>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</si>
  <si>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</si>
  <si>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</si>
  <si>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</si>
  <si>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</si>
  <si>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</si>
  <si>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</si>
  <si>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</si>
  <si>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</si>
  <si>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</si>
  <si>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</si>
  <si>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</si>
  <si>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</si>
  <si>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</si>
  <si>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</si>
  <si>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</si>
  <si>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</si>
  <si>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</si>
  <si>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</si>
  <si>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</si>
  <si>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</si>
  <si>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</si>
  <si>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</si>
  <si>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</si>
  <si>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</si>
  <si>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</si>
  <si>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</si>
  <si>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</si>
  <si>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</si>
  <si>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</si>
  <si>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</si>
  <si>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</si>
  <si>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</si>
  <si>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</si>
  <si>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</si>
  <si>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</si>
  <si>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</si>
  <si>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</si>
  <si>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</si>
  <si>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</si>
  <si>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</si>
  <si>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</si>
  <si>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</si>
  <si>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</si>
  <si>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</si>
  <si>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</si>
  <si>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</si>
  <si>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</si>
  <si>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</si>
  <si>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</si>
  <si>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</si>
  <si>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</si>
  <si>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</si>
  <si>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</si>
  <si>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</si>
  <si>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</si>
  <si>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</si>
  <si>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</si>
  <si>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</si>
  <si>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</si>
  <si>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</si>
  <si>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</si>
  <si>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</si>
  <si>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</si>
  <si>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</si>
  <si>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</si>
  <si>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</si>
  <si>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</si>
  <si>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</si>
  <si>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</si>
  <si>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</si>
  <si>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</si>
  <si>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</si>
  <si>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</si>
  <si>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</si>
  <si>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</si>
  <si>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</si>
  <si>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</si>
  <si>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</si>
  <si>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</si>
  <si>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</si>
  <si>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</si>
  <si>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</si>
  <si>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</si>
  <si>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</si>
  <si>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</si>
  <si>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</si>
  <si>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</si>
  <si>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</si>
  <si>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</si>
  <si>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</si>
  <si>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</si>
  <si>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</si>
  <si>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</si>
  <si>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</si>
  <si>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</si>
  <si>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</si>
  <si>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</si>
  <si>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</si>
  <si>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</si>
  <si>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</si>
  <si>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</si>
  <si>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</si>
  <si>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</si>
  <si>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</si>
  <si>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</si>
  <si>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</si>
  <si>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</si>
  <si>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</si>
  <si>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</si>
  <si>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</si>
  <si>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</si>
  <si>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</si>
  <si>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</si>
  <si>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</si>
  <si>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</si>
  <si>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</si>
  <si>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</si>
  <si>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</si>
  <si>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</si>
  <si>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</si>
  <si>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</si>
  <si>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</si>
  <si>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</si>
  <si>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</si>
  <si>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</si>
  <si>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</si>
  <si>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</si>
  <si>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</si>
  <si>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</si>
  <si>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</si>
  <si>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</si>
  <si>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</si>
  <si>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</si>
  <si>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</si>
  <si>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</si>
  <si>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</si>
  <si>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</si>
  <si>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</si>
  <si>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</si>
  <si>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</si>
  <si>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</si>
  <si>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</si>
  <si>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</si>
  <si>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</si>
  <si>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</si>
  <si>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</si>
  <si>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</si>
  <si>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</si>
  <si>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</si>
  <si>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</si>
  <si>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</si>
  <si>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</si>
  <si>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</si>
  <si>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</si>
  <si>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</si>
  <si>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</si>
  <si>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</si>
  <si>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</si>
  <si>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</si>
  <si>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</si>
  <si>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</si>
  <si>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</si>
  <si>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</si>
  <si>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</si>
  <si>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</si>
  <si>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</si>
  <si>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</si>
  <si>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</si>
  <si>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</si>
  <si>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</si>
  <si>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</si>
  <si>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</si>
  <si>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</si>
  <si>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</si>
  <si>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</si>
  <si>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</si>
  <si>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</si>
  <si>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</si>
  <si>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</si>
  <si>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</si>
  <si>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</si>
  <si>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</si>
  <si>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</si>
  <si>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</si>
  <si>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</si>
  <si>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</si>
  <si>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</si>
  <si>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</si>
  <si>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</si>
  <si>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</si>
  <si>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</si>
  <si>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</si>
  <si>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</si>
  <si>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</si>
  <si>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</si>
  <si>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</si>
  <si>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</si>
  <si>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</si>
  <si>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</si>
  <si>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</si>
  <si>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</si>
  <si>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</si>
  <si>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</si>
  <si>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</si>
  <si>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</si>
  <si>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</si>
  <si>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</si>
  <si>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</si>
  <si>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</si>
  <si>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</si>
  <si>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</si>
  <si>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</si>
  <si>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</si>
  <si>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</si>
  <si>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</si>
  <si>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</si>
  <si>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</si>
  <si>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</si>
  <si>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</si>
  <si>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</si>
  <si>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</si>
  <si>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</si>
  <si>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</si>
  <si>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</si>
  <si>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</si>
  <si>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</si>
  <si>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</si>
  <si>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</si>
  <si>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</si>
  <si>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</si>
  <si>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</si>
  <si>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</si>
  <si>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</si>
  <si>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</si>
  <si>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</si>
  <si>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</si>
  <si>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</si>
  <si>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</si>
  <si>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</si>
  <si>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</si>
  <si>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</si>
  <si>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</si>
  <si>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</si>
  <si>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</si>
  <si>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</si>
  <si>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</si>
  <si>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</si>
  <si>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</si>
  <si>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</si>
  <si>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</si>
  <si>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</si>
  <si>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</si>
  <si>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</si>
  <si>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</si>
  <si>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</si>
  <si>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</si>
  <si>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</si>
  <si>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</si>
  <si>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</si>
  <si>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</si>
  <si>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</si>
  <si>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</si>
  <si>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</si>
  <si>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</si>
  <si>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</si>
  <si>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</si>
  <si>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</si>
  <si>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</si>
  <si>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</si>
  <si>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</si>
  <si>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</si>
  <si>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</si>
  <si>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</si>
  <si>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</si>
  <si>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</si>
  <si>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</si>
  <si>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</si>
  <si>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</si>
  <si>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</si>
  <si>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</si>
  <si>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</si>
  <si>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</si>
  <si>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</si>
  <si>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</si>
  <si>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</si>
  <si>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</si>
  <si>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</si>
  <si>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</si>
  <si>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</si>
  <si>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</si>
  <si>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</si>
  <si>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</si>
  <si>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</si>
  <si>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</si>
  <si>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</si>
  <si>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</si>
  <si>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</si>
  <si>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</si>
  <si>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</si>
  <si>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</si>
  <si>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</si>
  <si>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</si>
  <si>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</si>
  <si>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</si>
  <si>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</si>
  <si>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</si>
  <si>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</si>
  <si>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</si>
  <si>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</si>
  <si>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</si>
  <si>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</si>
  <si>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</si>
  <si>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</si>
  <si>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</si>
  <si>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</si>
  <si>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</si>
  <si>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</si>
  <si>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</si>
  <si>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</si>
  <si>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</si>
  <si>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</si>
  <si>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</si>
  <si>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</si>
  <si>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</si>
  <si>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</si>
  <si>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</si>
  <si>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</si>
  <si>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</si>
  <si>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</si>
  <si>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</si>
  <si>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</si>
  <si>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</si>
  <si>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</si>
  <si>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</si>
  <si>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</si>
  <si>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</si>
  <si>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</si>
  <si>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</si>
  <si>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</si>
  <si>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</si>
  <si>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</si>
  <si>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</si>
  <si>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</si>
  <si>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</si>
  <si>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</si>
  <si>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</si>
  <si>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</si>
  <si>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</si>
  <si>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</si>
  <si>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</si>
  <si>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</si>
  <si>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</si>
  <si>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</si>
  <si>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</si>
  <si>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</si>
  <si>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</si>
  <si>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</si>
  <si>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</si>
  <si>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</si>
  <si>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</si>
  <si>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</si>
  <si>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</si>
  <si>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</si>
  <si>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</si>
  <si>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</si>
  <si>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</si>
  <si>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</si>
  <si>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</si>
  <si>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</si>
  <si>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</si>
  <si>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</si>
  <si>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</si>
  <si>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</si>
  <si>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</si>
  <si>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</si>
  <si>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</si>
  <si>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</si>
  <si>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</si>
  <si>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</si>
  <si>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</si>
  <si>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</si>
  <si>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</si>
  <si>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</si>
  <si>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</si>
  <si>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</si>
  <si>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</si>
  <si>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</si>
  <si>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</si>
  <si>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</si>
  <si>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</si>
  <si>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</si>
  <si>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</si>
  <si>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</si>
  <si>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</si>
  <si>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</si>
  <si>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</si>
  <si>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</si>
  <si>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</si>
  <si>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</si>
  <si>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</si>
  <si>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</si>
  <si>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</si>
  <si>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</si>
  <si>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</si>
  <si>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</si>
  <si>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</si>
  <si>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</si>
  <si>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</si>
  <si>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</si>
  <si>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</si>
  <si>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</si>
  <si>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</si>
  <si>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</si>
  <si>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</si>
  <si>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</si>
  <si>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</si>
  <si>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</si>
  <si>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</si>
  <si>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</si>
  <si>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</si>
  <si>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</si>
  <si>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</si>
  <si>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</si>
  <si>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</si>
  <si>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</si>
  <si>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</si>
  <si>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</si>
  <si>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</si>
  <si>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</si>
  <si>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</si>
  <si>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</si>
  <si>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</si>
  <si>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</si>
  <si>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</si>
  <si>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</si>
  <si>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</si>
  <si>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</si>
  <si>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</si>
  <si>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</si>
  <si>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</si>
  <si>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</si>
  <si>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</si>
  <si>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</si>
  <si>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</si>
  <si>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</si>
  <si>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</si>
  <si>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</si>
  <si>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</si>
  <si>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</si>
  <si>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</si>
  <si>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</si>
  <si>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</si>
  <si>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</si>
  <si>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</si>
  <si>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</si>
  <si>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</si>
  <si>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</si>
  <si>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</si>
  <si>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</si>
  <si>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</si>
  <si>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</si>
  <si>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</si>
  <si>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</si>
  <si>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</si>
  <si>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</si>
  <si>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</si>
  <si>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</si>
  <si>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</si>
  <si>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</si>
  <si>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</si>
  <si>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</si>
  <si>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</si>
  <si>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</si>
  <si>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</si>
  <si>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</si>
  <si>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</si>
  <si>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</si>
  <si>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</si>
  <si>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</si>
  <si>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</si>
  <si>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</si>
  <si>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</si>
  <si>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</si>
  <si>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</si>
  <si>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</si>
  <si>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</si>
  <si>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</si>
  <si>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</si>
  <si>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</si>
  <si>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</si>
  <si>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</si>
  <si>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</si>
  <si>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</si>
  <si>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</si>
  <si>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</si>
  <si>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</si>
  <si>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</si>
  <si>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</si>
  <si>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</si>
  <si>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</si>
  <si>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</si>
  <si>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</si>
  <si>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</si>
  <si>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</si>
  <si>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</si>
  <si>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</si>
  <si>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</si>
  <si>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</si>
  <si>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</si>
  <si>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</si>
  <si>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</si>
  <si>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</si>
  <si>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</si>
  <si>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</si>
  <si>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</si>
  <si>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</si>
  <si>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</si>
  <si>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</si>
  <si>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</si>
  <si>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</si>
  <si>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</si>
  <si>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</si>
  <si>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</si>
  <si>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</si>
  <si>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</si>
  <si>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</si>
  <si>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</si>
  <si>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</si>
  <si>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</si>
  <si>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</si>
  <si>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</si>
  <si>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</si>
  <si>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</si>
  <si>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</si>
  <si>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</si>
  <si>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</si>
  <si>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</si>
  <si>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</si>
  <si>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</si>
  <si>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</si>
  <si>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</si>
  <si>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</si>
  <si>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</si>
  <si>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</si>
  <si>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</si>
  <si>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</si>
  <si>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</si>
  <si>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</si>
  <si>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</si>
  <si>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</si>
  <si>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</si>
  <si>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</si>
  <si>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</si>
  <si>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</si>
  <si>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</si>
  <si>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</si>
  <si>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</si>
  <si>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</si>
  <si>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</si>
  <si>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</si>
  <si>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</si>
  <si>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</si>
  <si>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</si>
  <si>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</si>
  <si>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</si>
  <si>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</si>
  <si>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</si>
  <si>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</si>
  <si>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</si>
  <si>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</si>
  <si>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</si>
  <si>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</si>
  <si>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</si>
  <si>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</si>
  <si>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</si>
  <si>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</si>
  <si>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</si>
  <si>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</si>
  <si>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</si>
  <si>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</si>
  <si>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</si>
  <si>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</si>
  <si>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</si>
  <si>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</si>
  <si>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</si>
  <si>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</si>
  <si>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</si>
  <si>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</si>
  <si>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</si>
  <si>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</si>
  <si>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</si>
  <si>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</si>
  <si>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</si>
  <si>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</si>
  <si>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</si>
  <si>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</si>
  <si>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</si>
  <si>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</si>
  <si>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</si>
  <si>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</si>
  <si>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</si>
  <si>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</si>
  <si>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</si>
  <si>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</si>
  <si>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</si>
  <si>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</si>
  <si>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</si>
  <si>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</si>
  <si>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</si>
  <si>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</si>
  <si>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</si>
  <si>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</si>
  <si>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</si>
  <si>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</si>
  <si>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</si>
  <si>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</si>
  <si>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</si>
  <si>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</si>
  <si>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</si>
  <si>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</si>
  <si>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</si>
  <si>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</si>
  <si>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</si>
  <si>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</si>
  <si>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</si>
  <si>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</si>
  <si>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</si>
  <si>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</si>
  <si>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</si>
  <si>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</si>
  <si>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</si>
  <si>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</si>
  <si>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</si>
  <si>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</si>
  <si>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</si>
  <si>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</si>
  <si>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</si>
  <si>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</si>
  <si>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</si>
  <si>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</si>
  <si>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</si>
  <si>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</si>
  <si>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</si>
  <si>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</si>
  <si>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</si>
  <si>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</si>
  <si>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</si>
  <si>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</si>
  <si>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</si>
  <si>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</si>
  <si>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</si>
  <si>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</si>
  <si>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</si>
  <si>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</si>
  <si>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</si>
  <si>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</si>
  <si>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</si>
  <si>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</si>
  <si>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</si>
  <si>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</si>
  <si>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</si>
  <si>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</si>
  <si>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</si>
  <si>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</si>
  <si>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</si>
  <si>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</si>
  <si>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</si>
  <si>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</si>
  <si>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</si>
  <si>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</si>
  <si>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</si>
  <si>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</si>
  <si>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</si>
  <si>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</si>
  <si>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</si>
  <si>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</si>
  <si>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</si>
  <si>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</si>
  <si>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</si>
  <si>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</si>
  <si>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</si>
  <si>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</si>
  <si>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</si>
  <si>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</si>
  <si>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</si>
  <si>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</si>
  <si>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</si>
  <si>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</si>
  <si>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</si>
  <si>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</si>
  <si>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</si>
  <si>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</si>
  <si>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</si>
  <si>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</si>
  <si>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</si>
  <si>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</si>
  <si>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</si>
  <si>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</si>
  <si>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</si>
  <si>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</si>
  <si>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</si>
  <si>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</si>
  <si>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</si>
  <si>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</si>
  <si>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</si>
  <si>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</si>
  <si>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</si>
  <si>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</si>
  <si>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</si>
  <si>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</si>
  <si>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</si>
  <si>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</si>
  <si>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</si>
  <si>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</si>
  <si>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</si>
  <si>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</si>
  <si>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</si>
  <si>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</si>
  <si>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</si>
  <si>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</si>
  <si>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</si>
  <si>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</si>
  <si>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</si>
  <si>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</si>
  <si>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</si>
  <si>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</si>
  <si>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</si>
  <si>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</si>
  <si>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</si>
  <si>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</si>
  <si>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</si>
  <si>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</si>
  <si>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</si>
  <si>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</si>
  <si>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</si>
  <si>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</si>
  <si>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</si>
  <si>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</si>
  <si>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</si>
  <si>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</si>
  <si>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</si>
  <si>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</si>
  <si>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</si>
  <si>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</si>
  <si>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</si>
  <si>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</si>
  <si>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</si>
  <si>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</si>
  <si>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</si>
  <si>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</si>
  <si>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</si>
  <si>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</si>
  <si>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</si>
  <si>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</si>
  <si>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</si>
  <si>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</si>
  <si>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</si>
  <si>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</si>
  <si>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</si>
  <si>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</si>
  <si>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</si>
  <si>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</si>
  <si>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</si>
  <si>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</si>
  <si>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</si>
  <si>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</si>
  <si>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</si>
  <si>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</si>
  <si>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</si>
  <si>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</si>
  <si>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</si>
  <si>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</si>
  <si>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</si>
  <si>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</si>
  <si>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</si>
  <si>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</si>
  <si>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</si>
  <si>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</si>
  <si>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</si>
  <si>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</si>
  <si>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</si>
  <si>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</si>
  <si>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</si>
  <si>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</si>
  <si>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</si>
  <si>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</si>
  <si>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</si>
  <si>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</si>
  <si>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</si>
  <si>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</si>
  <si>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</si>
  <si>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</si>
  <si>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</si>
  <si>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</si>
  <si>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</si>
  <si>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</si>
  <si>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</si>
  <si>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</si>
  <si>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</si>
  <si>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</si>
  <si>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</si>
  <si>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</si>
  <si>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</si>
  <si>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</si>
  <si>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</si>
  <si>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</si>
  <si>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</si>
  <si>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</si>
  <si>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</si>
  <si>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</si>
  <si>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</si>
  <si>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</si>
  <si>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</si>
  <si>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</si>
  <si>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</si>
  <si>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</si>
  <si>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</si>
  <si>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</si>
  <si>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</si>
  <si>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</si>
  <si>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</si>
  <si>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</si>
  <si>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</si>
  <si>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</si>
  <si>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</si>
  <si>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</si>
  <si>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</si>
  <si>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</si>
  <si>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</si>
  <si>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</si>
  <si>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</si>
  <si>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</si>
  <si>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</si>
  <si>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</si>
  <si>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</si>
  <si>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</si>
  <si>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</si>
  <si>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</si>
  <si>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</si>
  <si>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</si>
  <si>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</si>
  <si>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</si>
  <si>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</si>
  <si>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</si>
  <si>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</si>
  <si>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</si>
  <si>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</si>
  <si>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</si>
  <si>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</si>
  <si>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</si>
  <si>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</si>
  <si>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</si>
  <si>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</si>
  <si>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</si>
  <si>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</si>
  <si>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</si>
  <si>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</si>
  <si>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</si>
  <si>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</si>
  <si>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</si>
  <si>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</si>
  <si>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</si>
  <si>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</si>
  <si>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</si>
  <si>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</si>
  <si>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</si>
  <si>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</si>
  <si>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</si>
  <si>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</si>
  <si>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</si>
  <si>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</si>
  <si>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</si>
  <si>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</si>
  <si>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</si>
  <si>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</si>
  <si>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</si>
  <si>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</si>
  <si>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</si>
  <si>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</si>
  <si>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</si>
  <si>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</si>
  <si>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</si>
  <si>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</si>
  <si>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</si>
  <si>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</si>
  <si>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</si>
  <si>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</si>
  <si>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</si>
  <si>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</si>
  <si>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</si>
  <si>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</si>
  <si>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</si>
  <si>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</si>
  <si>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</si>
  <si>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</si>
  <si>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</si>
  <si>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</si>
  <si>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</si>
  <si>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</si>
  <si>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</si>
  <si>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</si>
  <si>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</si>
  <si>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</si>
  <si>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</si>
  <si>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</si>
  <si>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</si>
  <si>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</si>
  <si>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</si>
  <si>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</si>
  <si>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</si>
  <si>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</si>
  <si>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</si>
  <si>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</si>
  <si>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</si>
  <si>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</si>
  <si>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</si>
  <si>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</si>
  <si>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</si>
  <si>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</si>
  <si>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</si>
  <si>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</si>
  <si>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</si>
  <si>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</si>
  <si>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</si>
  <si>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</si>
  <si>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</si>
  <si>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</si>
  <si>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</si>
  <si>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</si>
  <si>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</si>
  <si>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</si>
  <si>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</si>
  <si>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</si>
  <si>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</si>
  <si>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</si>
  <si>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</si>
  <si>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</si>
  <si>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</si>
  <si>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</si>
  <si>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</si>
  <si>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</si>
  <si>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</si>
  <si>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</si>
  <si>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</si>
  <si>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</si>
  <si>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</si>
  <si>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</si>
  <si>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</si>
  <si>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</si>
  <si>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</si>
  <si>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</si>
  <si>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</si>
  <si>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</si>
  <si>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</si>
  <si>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</si>
  <si>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</si>
  <si>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</si>
  <si>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</si>
  <si>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</si>
  <si>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</si>
  <si>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</si>
  <si>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</si>
  <si>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</si>
  <si>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</si>
  <si>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</si>
  <si>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</si>
  <si>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</si>
  <si>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</si>
  <si>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</si>
  <si>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</si>
  <si>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</si>
  <si>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</si>
  <si>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</si>
  <si>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</si>
  <si>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</si>
  <si>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</si>
  <si>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</si>
  <si>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</si>
  <si>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</si>
  <si>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</si>
  <si>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</si>
  <si>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</si>
  <si>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</si>
  <si>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</si>
  <si>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</si>
  <si>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</si>
  <si>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</si>
  <si>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</si>
  <si>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</si>
  <si>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</si>
  <si>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</si>
  <si>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</si>
  <si>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</si>
  <si>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</si>
  <si>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</si>
  <si>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</si>
  <si>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</si>
  <si>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</si>
  <si>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</si>
  <si>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</si>
  <si>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</si>
  <si>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</si>
  <si>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</si>
  <si>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</si>
  <si>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</si>
  <si>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</si>
  <si>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</si>
  <si>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</si>
  <si>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</si>
  <si>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</si>
  <si>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</si>
  <si>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</si>
  <si>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</si>
  <si>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</si>
  <si>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</si>
  <si>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</si>
  <si>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</si>
  <si>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</si>
  <si>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</si>
  <si>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</si>
  <si>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</si>
  <si>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</si>
  <si>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</si>
  <si>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</si>
  <si>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</si>
  <si>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</si>
  <si>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</si>
  <si>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</si>
  <si>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</si>
  <si>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</si>
  <si>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</si>
  <si>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</si>
  <si>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</si>
  <si>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</si>
  <si>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</si>
  <si>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</si>
  <si>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</si>
  <si>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</si>
  <si>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</si>
  <si>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</si>
  <si>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</si>
  <si>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</si>
  <si>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</si>
  <si>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</si>
  <si>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</si>
  <si>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</si>
  <si>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</si>
  <si>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</si>
  <si>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</si>
  <si>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</si>
  <si>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</si>
  <si>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</si>
  <si>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</si>
  <si>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</si>
  <si>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</si>
  <si>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</si>
  <si>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</si>
  <si>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</si>
  <si>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</si>
  <si>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</si>
  <si>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</si>
  <si>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</si>
  <si>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</si>
  <si>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</si>
  <si>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</si>
  <si>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</si>
  <si>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</si>
  <si>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</si>
  <si>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</si>
  <si>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</si>
  <si>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</si>
  <si>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</si>
  <si>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</si>
  <si>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</si>
  <si>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</si>
  <si>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</si>
  <si>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</si>
  <si>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</si>
  <si>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</si>
  <si>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</si>
  <si>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</si>
  <si>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</si>
  <si>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</si>
  <si>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</si>
  <si>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</si>
  <si>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</si>
  <si>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</si>
  <si>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</si>
  <si>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</si>
  <si>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</si>
  <si>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</si>
  <si>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</si>
  <si>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</si>
  <si>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</si>
  <si>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</si>
  <si>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</si>
  <si>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</si>
  <si>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</si>
  <si>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</si>
  <si>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</si>
  <si>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</si>
  <si>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</si>
  <si>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</si>
  <si>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</si>
  <si>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</si>
  <si>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</si>
  <si>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</si>
  <si>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</si>
  <si>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</si>
  <si>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</si>
  <si>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</si>
  <si>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</si>
  <si>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</si>
  <si>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</si>
  <si>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</si>
  <si>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</si>
  <si>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</si>
  <si>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</si>
  <si>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</si>
  <si>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</si>
  <si>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</si>
  <si>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</si>
  <si>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</si>
  <si>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</si>
  <si>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</si>
  <si>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</si>
  <si>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</si>
  <si>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</si>
  <si>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</si>
  <si>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</si>
  <si>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</si>
  <si>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</si>
  <si>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</si>
  <si>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</si>
  <si>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</si>
  <si>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</si>
  <si>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</si>
  <si>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</si>
  <si>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</si>
  <si>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</si>
  <si>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</si>
  <si>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</si>
  <si>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</si>
  <si>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</si>
  <si>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</si>
  <si>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</si>
  <si>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</si>
  <si>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</si>
  <si>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</si>
  <si>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</si>
  <si>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</si>
  <si>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</si>
  <si>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</si>
  <si>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</si>
  <si>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</si>
  <si>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</si>
  <si>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</si>
  <si>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</si>
  <si>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</si>
  <si>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</si>
  <si>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</si>
  <si>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</si>
  <si>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</si>
  <si>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</si>
  <si>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</si>
  <si>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</si>
  <si>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</si>
  <si>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</si>
  <si>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</si>
  <si>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</si>
  <si>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</si>
  <si>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</si>
  <si>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</si>
  <si>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</si>
  <si>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</si>
  <si>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</si>
  <si>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</si>
  <si>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</si>
  <si>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</si>
  <si>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</si>
  <si>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</si>
  <si>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</si>
  <si>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</si>
  <si>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</si>
  <si>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</si>
  <si>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</si>
  <si>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</si>
  <si>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</si>
  <si>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</si>
  <si>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</si>
  <si>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</si>
  <si>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</si>
  <si>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</si>
  <si>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</si>
  <si>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</si>
  <si>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</si>
  <si>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</si>
  <si>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</si>
  <si>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</si>
  <si>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</si>
  <si>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</si>
  <si>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</si>
  <si>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</si>
  <si>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</si>
  <si>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</si>
  <si>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</si>
  <si>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</si>
  <si>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</si>
  <si>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</si>
  <si>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</si>
  <si>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</si>
  <si>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</si>
  <si>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</si>
  <si>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</si>
  <si>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</si>
  <si>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</si>
  <si>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</si>
  <si>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</si>
  <si>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</si>
  <si>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</si>
  <si>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</si>
  <si>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</si>
  <si>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</si>
  <si>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</si>
  <si>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</si>
  <si>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</si>
  <si>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</si>
  <si>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</si>
  <si>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</si>
  <si>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</si>
  <si>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</si>
  <si>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</si>
  <si>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</si>
  <si>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</si>
  <si>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</si>
  <si>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</si>
  <si>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</si>
  <si>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</si>
  <si>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</si>
  <si>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</si>
  <si>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</si>
  <si>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</si>
  <si>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</si>
  <si>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</si>
  <si>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</si>
  <si>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</si>
  <si>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</si>
  <si>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</si>
  <si>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</si>
  <si>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</si>
  <si>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</si>
  <si>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</si>
  <si>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</si>
  <si>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</si>
  <si>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</si>
  <si>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</si>
  <si>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</si>
  <si>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</si>
  <si>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</si>
  <si>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</si>
  <si>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</si>
  <si>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</si>
  <si>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</si>
  <si>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</si>
  <si>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</si>
  <si>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</si>
  <si>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</si>
  <si>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</si>
  <si>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</si>
  <si>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</si>
  <si>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</si>
  <si>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</si>
  <si>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</si>
  <si>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</si>
  <si>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</si>
  <si>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</si>
  <si>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</si>
  <si>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</si>
  <si>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</si>
  <si>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</si>
  <si>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</si>
  <si>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</si>
  <si>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</si>
  <si>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</si>
  <si>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</si>
  <si>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</si>
  <si>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</si>
  <si>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</si>
  <si>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</si>
  <si>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</si>
  <si>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</si>
  <si>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</si>
  <si>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</si>
  <si>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</si>
  <si>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</si>
  <si>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</si>
  <si>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</si>
  <si>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</si>
  <si>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</si>
  <si>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</si>
  <si>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</si>
  <si>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</si>
  <si>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</si>
  <si>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</si>
  <si>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</si>
  <si>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</si>
  <si>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</si>
  <si>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</si>
  <si>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</si>
  <si>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</si>
  <si>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</si>
  <si>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</si>
  <si>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</si>
  <si>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</si>
  <si>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</si>
  <si>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</si>
  <si>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</si>
  <si>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</si>
  <si>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</si>
  <si>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</si>
  <si>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</si>
  <si>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</si>
  <si>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</si>
  <si>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</si>
  <si>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</si>
  <si>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</si>
  <si>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</si>
  <si>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</si>
  <si>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</si>
  <si>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</si>
  <si>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</si>
  <si>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</si>
  <si>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</si>
  <si>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</si>
  <si>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</si>
  <si>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</si>
  <si>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</si>
  <si>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</si>
  <si>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</si>
  <si>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</si>
  <si>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</si>
  <si>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</si>
  <si>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</si>
  <si>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</si>
  <si>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</si>
  <si>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</si>
  <si>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</si>
  <si>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</si>
  <si>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</si>
  <si>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</si>
  <si>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</si>
  <si>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</si>
  <si>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</si>
  <si>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</si>
  <si>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</si>
  <si>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</si>
  <si>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</si>
  <si>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</si>
  <si>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</si>
  <si>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</si>
  <si>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</si>
  <si>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</si>
  <si>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</si>
  <si>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</si>
  <si>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</si>
  <si>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</si>
  <si>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</si>
  <si>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</si>
  <si>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</si>
  <si>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</si>
  <si>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</si>
  <si>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</si>
  <si>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</si>
  <si>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</si>
  <si>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</si>
  <si>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</si>
  <si>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</si>
  <si>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</si>
  <si>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</si>
  <si>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</si>
  <si>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</si>
  <si>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</si>
  <si>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</si>
  <si>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</si>
  <si>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</si>
  <si>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</si>
  <si>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</si>
  <si>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</si>
  <si>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</si>
  <si>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</si>
  <si>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</si>
  <si>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</si>
  <si>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</si>
  <si>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</si>
  <si>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</si>
  <si>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</si>
  <si>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</si>
  <si>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</si>
  <si>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</si>
  <si>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</si>
  <si>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</si>
  <si>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</si>
  <si>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</si>
  <si>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</si>
  <si>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</si>
  <si>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</si>
  <si>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</si>
  <si>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</si>
  <si>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</si>
  <si>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</si>
  <si>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</si>
  <si>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</si>
  <si>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</si>
  <si>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</si>
  <si>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</si>
  <si>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</si>
  <si>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</si>
  <si>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</si>
  <si>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</si>
  <si>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</si>
  <si>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</si>
  <si>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</si>
  <si>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</si>
  <si>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</si>
  <si>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</si>
  <si>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</si>
  <si>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</si>
  <si>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</si>
  <si>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</si>
  <si>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</si>
  <si>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</si>
  <si>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</si>
  <si>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</si>
  <si>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</si>
  <si>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</si>
  <si>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</si>
  <si>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</si>
  <si>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</si>
  <si>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</si>
  <si>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</si>
  <si>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</si>
  <si>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</si>
  <si>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</si>
  <si>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</si>
  <si>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</si>
  <si>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</si>
  <si>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</si>
  <si>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</si>
  <si>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</si>
  <si>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</si>
  <si>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</si>
  <si>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</si>
  <si>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</si>
  <si>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</si>
  <si>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</si>
  <si>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</si>
  <si>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</si>
  <si>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</si>
  <si>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</si>
  <si>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</si>
  <si>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</si>
  <si>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</si>
  <si>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</si>
  <si>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</si>
  <si>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</si>
  <si>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</si>
  <si>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</si>
  <si>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</si>
  <si>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</si>
  <si>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</si>
  <si>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</si>
  <si>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</si>
  <si>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</si>
  <si>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</si>
  <si>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</si>
  <si>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</si>
  <si>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</si>
  <si>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</si>
  <si>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</si>
  <si>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</si>
  <si>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</si>
  <si>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</si>
  <si>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</si>
  <si>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</si>
  <si>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</si>
  <si>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</si>
  <si>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</si>
  <si>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</si>
  <si>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</si>
  <si>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</si>
  <si>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</si>
  <si>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</si>
  <si>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</si>
  <si>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</si>
  <si>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</si>
  <si>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</si>
  <si>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</si>
  <si>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</si>
  <si>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</si>
  <si>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</si>
  <si>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</si>
  <si>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</si>
  <si>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</si>
  <si>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</si>
  <si>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</si>
  <si>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</si>
  <si>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</si>
  <si>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</si>
  <si>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</si>
  <si>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</si>
  <si>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</si>
  <si>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</si>
  <si>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</si>
  <si>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</si>
  <si>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</si>
  <si>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</si>
  <si>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</si>
  <si>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</si>
  <si>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</si>
  <si>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</si>
  <si>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</si>
  <si>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</si>
  <si>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</si>
  <si>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</si>
  <si>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</si>
  <si>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</si>
  <si>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</si>
  <si>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</si>
  <si>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</si>
  <si>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</si>
  <si>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</si>
  <si>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</si>
  <si>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</si>
  <si>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</si>
  <si>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</si>
  <si>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</si>
  <si>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</si>
  <si>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</si>
  <si>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</si>
  <si>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</si>
  <si>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</si>
  <si>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</si>
  <si>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</si>
  <si>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</si>
  <si>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</si>
  <si>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</si>
  <si>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</si>
  <si>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</si>
  <si>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</si>
  <si>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</si>
  <si>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</si>
  <si>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</si>
  <si>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</si>
  <si>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</si>
  <si>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</si>
  <si>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</si>
  <si>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</si>
  <si>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</si>
  <si>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</si>
  <si>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</si>
  <si>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</si>
  <si>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</si>
  <si>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</si>
  <si>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</si>
  <si>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</si>
  <si>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</si>
  <si>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</si>
  <si>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</si>
  <si>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</si>
  <si>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</si>
  <si>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</si>
  <si>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</si>
  <si>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</si>
  <si>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</si>
  <si>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</si>
  <si>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</si>
  <si>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</si>
  <si>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</si>
  <si>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</si>
  <si>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</si>
  <si>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</si>
  <si>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</si>
  <si>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</si>
  <si>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</si>
  <si>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</si>
  <si>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</si>
  <si>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</si>
  <si>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</si>
  <si>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</si>
  <si>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</si>
  <si>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</si>
  <si>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</si>
  <si>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</si>
  <si>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</si>
  <si>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</si>
  <si>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</si>
  <si>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</si>
  <si>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</si>
  <si>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</si>
  <si>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</si>
  <si>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</si>
  <si>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</si>
  <si>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</si>
  <si>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</si>
  <si>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</si>
  <si>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</si>
  <si>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</si>
  <si>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</si>
  <si>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</si>
  <si>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</si>
  <si>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</si>
  <si>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</si>
  <si>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</si>
  <si>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</si>
  <si>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</si>
  <si>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</si>
  <si>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</si>
  <si>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</si>
  <si>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</si>
  <si>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</si>
  <si>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</si>
  <si>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</si>
  <si>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</si>
  <si>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</si>
  <si>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</si>
  <si>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</si>
  <si>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</si>
  <si>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</si>
  <si>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</si>
  <si>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</si>
  <si>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</si>
  <si>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</si>
  <si>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</si>
  <si>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</si>
  <si>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</si>
  <si>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</si>
  <si>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</si>
  <si>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</si>
  <si>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</si>
  <si>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</si>
  <si>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</si>
  <si>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</si>
  <si>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</si>
  <si>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</si>
  <si>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</si>
  <si>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</si>
  <si>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</si>
  <si>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</si>
  <si>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</si>
  <si>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</si>
  <si>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</si>
  <si>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</si>
  <si>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</si>
  <si>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</si>
  <si>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</si>
  <si>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</si>
  <si>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</si>
  <si>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</si>
  <si>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</si>
  <si>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</si>
  <si>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</si>
  <si>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</si>
  <si>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</si>
  <si>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</si>
  <si>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</si>
  <si>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</si>
  <si>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</si>
  <si>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</si>
  <si>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</si>
  <si>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</si>
  <si>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</si>
  <si>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</si>
  <si>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</si>
  <si>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</si>
  <si>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</si>
  <si>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</si>
  <si>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</si>
  <si>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</si>
  <si>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</si>
  <si>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</si>
  <si>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</si>
  <si>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</si>
  <si>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</si>
  <si>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</si>
  <si>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</si>
  <si>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</si>
  <si>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</si>
  <si>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</si>
  <si>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</si>
  <si>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</si>
  <si>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</si>
  <si>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</si>
  <si>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</si>
  <si>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</si>
  <si>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</si>
  <si>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</si>
  <si>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</si>
  <si>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</si>
  <si>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</si>
  <si>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</si>
  <si>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</si>
  <si>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</si>
  <si>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</si>
  <si>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</si>
  <si>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</si>
  <si>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</si>
  <si>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</si>
  <si>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</si>
  <si>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</si>
  <si>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</si>
  <si>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</si>
  <si>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</si>
  <si>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</si>
  <si>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</si>
  <si>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</si>
  <si>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</si>
  <si>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</si>
  <si>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</si>
  <si>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</si>
  <si>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</si>
  <si>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</si>
  <si>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</si>
  <si>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</si>
  <si>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</si>
  <si>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</si>
  <si>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</si>
  <si>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</si>
  <si>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</si>
  <si>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</si>
  <si>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</si>
  <si>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</si>
  <si>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</si>
  <si>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</si>
  <si>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</si>
  <si>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</si>
  <si>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</si>
  <si>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</si>
  <si>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</si>
  <si>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</si>
  <si>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</si>
  <si>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</si>
  <si>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</si>
  <si>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</si>
  <si>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</si>
  <si>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</si>
  <si>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</si>
  <si>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</si>
  <si>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</si>
  <si>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</si>
  <si>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</si>
  <si>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</si>
  <si>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</si>
  <si>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</si>
  <si>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</si>
  <si>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</si>
  <si>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</si>
  <si>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</si>
  <si>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</si>
  <si>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</si>
  <si>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</si>
  <si>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</si>
  <si>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</si>
  <si>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</si>
  <si>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</si>
  <si>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</si>
  <si>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</si>
  <si>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</si>
  <si>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</si>
  <si>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</si>
  <si>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</si>
  <si>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</si>
  <si>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</si>
  <si>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</si>
  <si>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</si>
  <si>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</si>
  <si>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</si>
  <si>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</si>
  <si>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</si>
  <si>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</si>
  <si>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</si>
  <si>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</si>
  <si>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</si>
  <si>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</si>
  <si>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</si>
  <si>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</si>
  <si>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</si>
  <si>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</si>
  <si>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</si>
  <si>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</si>
  <si>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</si>
  <si>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</si>
  <si>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</si>
  <si>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</si>
  <si>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</si>
  <si>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</si>
  <si>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</si>
  <si>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</si>
  <si>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</si>
  <si>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</si>
  <si>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</si>
  <si>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</si>
  <si>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</si>
  <si>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</si>
  <si>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</si>
  <si>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</si>
  <si>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</si>
  <si>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</si>
  <si>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</si>
  <si>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</si>
  <si>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</si>
  <si>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</si>
  <si>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</si>
  <si>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</si>
  <si>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</si>
  <si>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</si>
  <si>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</si>
  <si>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</si>
  <si>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</si>
  <si>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</si>
  <si>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</si>
  <si>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</si>
  <si>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</si>
  <si>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</si>
  <si>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</si>
  <si>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</si>
  <si>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</si>
  <si>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</si>
  <si>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</si>
  <si>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</si>
  <si>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</si>
  <si>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</si>
  <si>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</si>
  <si>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</si>
  <si>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</si>
  <si>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</si>
  <si>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</si>
  <si>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</si>
  <si>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</si>
  <si>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</si>
  <si>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</si>
  <si>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</si>
  <si>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</si>
  <si>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</si>
  <si>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</si>
  <si>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</si>
  <si>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</si>
  <si>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</si>
  <si>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</si>
  <si>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</si>
  <si>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</si>
  <si>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</si>
  <si>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</si>
  <si>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</si>
  <si>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</si>
  <si>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</si>
  <si>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</si>
  <si>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</si>
  <si>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</si>
  <si>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</si>
  <si>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</si>
  <si>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</si>
  <si>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</si>
  <si>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</si>
  <si>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</si>
  <si>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</si>
  <si>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</si>
  <si>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</si>
  <si>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</si>
  <si>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</si>
  <si>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</si>
  <si>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</si>
  <si>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</si>
  <si>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</si>
  <si>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</si>
  <si>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</si>
  <si>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</si>
  <si>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</si>
  <si>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</si>
  <si>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</si>
  <si>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</si>
  <si>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</si>
  <si>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</si>
  <si>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</si>
  <si>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</si>
  <si>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</si>
  <si>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</si>
  <si>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</si>
  <si>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</si>
  <si>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</si>
  <si>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</si>
  <si>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</si>
  <si>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</si>
  <si>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</si>
  <si>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</si>
  <si>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</si>
  <si>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</si>
  <si>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</si>
  <si>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</si>
  <si>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</si>
  <si>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</si>
  <si>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</si>
  <si>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</si>
  <si>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</si>
  <si>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</si>
  <si>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</si>
  <si>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</si>
  <si>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</si>
  <si>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</si>
  <si>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</si>
  <si>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</si>
  <si>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</si>
  <si>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</si>
  <si>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</si>
  <si>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</si>
  <si>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</si>
  <si>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</si>
  <si>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</si>
  <si>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</si>
  <si>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</si>
  <si>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</si>
  <si>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</si>
  <si>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</si>
  <si>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</si>
  <si>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</si>
  <si>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</si>
  <si>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</si>
  <si>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</si>
  <si>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</si>
  <si>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</si>
  <si>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</si>
  <si>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</si>
  <si>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</si>
  <si>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</si>
  <si>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</si>
  <si>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</si>
  <si>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</si>
  <si>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</si>
  <si>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</si>
  <si>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</si>
  <si>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</si>
  <si>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</si>
  <si>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</si>
  <si>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</si>
  <si>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</si>
  <si>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</si>
  <si>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</si>
  <si>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</si>
  <si>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</si>
  <si>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</si>
  <si>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</si>
  <si>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</si>
  <si>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</si>
  <si>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</si>
  <si>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</si>
  <si>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</si>
  <si>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</si>
  <si>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</si>
  <si>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</si>
  <si>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</si>
  <si>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</si>
  <si>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</si>
  <si>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</si>
  <si>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</si>
  <si>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</si>
  <si>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</si>
  <si>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</si>
  <si>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</si>
  <si>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</si>
  <si>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</si>
  <si>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</si>
  <si>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</si>
  <si>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</si>
  <si>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</si>
  <si>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</si>
  <si>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</si>
  <si>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</si>
  <si>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</si>
  <si>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</si>
  <si>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</si>
  <si>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</si>
  <si>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</si>
  <si>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</si>
  <si>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</si>
  <si>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</si>
  <si>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</si>
  <si>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</si>
  <si>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</si>
  <si>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</si>
  <si>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</si>
  <si>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</si>
  <si>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</si>
  <si>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</si>
  <si>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</si>
  <si>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</si>
  <si>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</si>
  <si>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</si>
  <si>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</si>
  <si>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</si>
  <si>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</si>
  <si>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</si>
  <si>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</si>
  <si>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</si>
  <si>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</si>
  <si>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</si>
  <si>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</si>
  <si>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</si>
  <si>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</si>
  <si>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</si>
  <si>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</si>
  <si>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</si>
  <si>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</si>
  <si>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</si>
  <si>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</si>
  <si>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</si>
  <si>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</si>
  <si>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</si>
  <si>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</si>
  <si>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</si>
  <si>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</si>
  <si>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</si>
  <si>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</si>
  <si>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</si>
  <si>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</si>
  <si>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</si>
  <si>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</si>
  <si>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</si>
  <si>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</si>
  <si>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</si>
  <si>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</si>
  <si>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</si>
  <si>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</si>
  <si>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</si>
  <si>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</si>
  <si>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</si>
  <si>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</si>
  <si>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</si>
  <si>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</si>
  <si>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</si>
  <si>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</si>
  <si>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</si>
  <si>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</si>
  <si>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</si>
  <si>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</si>
  <si>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</si>
  <si>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</si>
  <si>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</si>
  <si>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</si>
  <si>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</si>
  <si>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</si>
  <si>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</si>
  <si>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</si>
  <si>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</si>
  <si>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</si>
  <si>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</si>
  <si>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</si>
  <si>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</si>
  <si>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</si>
  <si>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</si>
  <si>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</si>
  <si>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</si>
  <si>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</si>
  <si>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</si>
  <si>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</si>
  <si>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</si>
  <si>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</si>
  <si>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</si>
  <si>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</si>
  <si>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</si>
  <si>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</si>
  <si>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</si>
  <si>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</si>
  <si>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</si>
  <si>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</si>
  <si>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</si>
  <si>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</si>
  <si>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</si>
  <si>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</si>
  <si>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</si>
  <si>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</si>
  <si>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</si>
  <si>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</si>
  <si>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</si>
  <si>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</si>
  <si>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</si>
  <si>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</si>
  <si>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</si>
  <si>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</si>
  <si>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</si>
  <si>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</si>
  <si>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</si>
  <si>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</si>
  <si>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</si>
  <si>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</si>
  <si>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</si>
  <si>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</si>
  <si>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</si>
  <si>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</si>
  <si>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</si>
  <si>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</si>
  <si>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</si>
  <si>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</si>
  <si>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</si>
  <si>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</si>
  <si>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</si>
  <si>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</si>
  <si>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</si>
  <si>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</si>
  <si>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</si>
  <si>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</si>
  <si>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</si>
  <si>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</si>
  <si>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</si>
  <si>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</si>
  <si>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</si>
  <si>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</si>
  <si>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</si>
  <si>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</si>
  <si>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</si>
  <si>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</si>
  <si>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</si>
  <si>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</si>
  <si>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</si>
  <si>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</si>
  <si>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</si>
  <si>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</si>
  <si>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</si>
  <si>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</si>
  <si>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</si>
  <si>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</si>
  <si>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</si>
  <si>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</si>
  <si>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</si>
  <si>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</si>
  <si>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</si>
  <si>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</si>
  <si>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</si>
  <si>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</si>
  <si>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</si>
  <si>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</si>
  <si>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</si>
  <si>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</si>
  <si>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</si>
  <si>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</si>
  <si>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</si>
  <si>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</si>
  <si>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</si>
  <si>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</si>
  <si>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</si>
  <si>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</si>
  <si>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</si>
  <si>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</si>
  <si>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</si>
  <si>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</si>
  <si>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</si>
  <si>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</si>
  <si>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</si>
  <si>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</si>
  <si>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</si>
  <si>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</si>
  <si>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</si>
  <si>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</si>
  <si>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</si>
  <si>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</si>
  <si>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</si>
  <si>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</si>
  <si>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</si>
  <si>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</si>
  <si>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</si>
  <si>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</si>
  <si>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</si>
  <si>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</si>
  <si>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</si>
  <si>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</si>
  <si>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</si>
  <si>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</si>
  <si>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</si>
  <si>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</si>
  <si>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</si>
  <si>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</si>
  <si>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</si>
  <si>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</si>
  <si>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</si>
  <si>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</si>
  <si>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</si>
  <si>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</si>
  <si>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</si>
  <si>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</si>
  <si>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</si>
  <si>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</si>
  <si>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</si>
  <si>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</si>
  <si>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</si>
  <si>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</si>
  <si>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</si>
  <si>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</si>
  <si>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</si>
  <si>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</si>
  <si>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</si>
  <si>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</si>
  <si>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</si>
  <si>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</si>
  <si>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</si>
  <si>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</si>
  <si>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</si>
  <si>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</si>
  <si>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</si>
  <si>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</si>
  <si>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</si>
  <si>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</si>
  <si>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</si>
  <si>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</si>
  <si>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</si>
  <si>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</si>
  <si>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</si>
  <si>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</si>
  <si>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</si>
  <si>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</si>
  <si>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</si>
  <si>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</si>
  <si>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</si>
  <si>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</si>
  <si>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</si>
  <si>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</si>
  <si>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</si>
  <si>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</si>
  <si>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</si>
  <si>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</si>
  <si>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</si>
  <si>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</si>
  <si>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</si>
  <si>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</si>
  <si>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</si>
  <si>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</si>
  <si>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</si>
  <si>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</si>
  <si>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</si>
  <si>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</si>
  <si>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</si>
  <si>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</si>
  <si>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</si>
  <si>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</si>
  <si>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</si>
  <si>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</si>
  <si>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</si>
  <si>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</si>
  <si>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</si>
  <si>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</si>
  <si>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</si>
  <si>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</si>
  <si>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</si>
  <si>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</si>
  <si>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</si>
  <si>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</si>
  <si>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</si>
  <si>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</si>
  <si>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</si>
  <si>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</si>
  <si>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</si>
  <si>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</si>
  <si>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</si>
  <si>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</si>
  <si>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</si>
  <si>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</si>
  <si>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</si>
  <si>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</si>
  <si>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</si>
  <si>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</si>
  <si>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</si>
  <si>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</si>
  <si>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</si>
  <si>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</si>
  <si>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</si>
  <si>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</si>
  <si>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</si>
  <si>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</si>
  <si>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</si>
  <si>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</si>
  <si>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</si>
  <si>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</si>
  <si>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</si>
  <si>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</si>
  <si>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</si>
  <si>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</si>
  <si>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</si>
  <si>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</si>
  <si>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</si>
  <si>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</si>
  <si>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</si>
  <si>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</si>
  <si>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</si>
  <si>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</si>
  <si>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</si>
  <si>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</si>
  <si>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</si>
  <si>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</si>
  <si>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</si>
  <si>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</si>
  <si>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</si>
  <si>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</si>
  <si>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</si>
  <si>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</si>
  <si>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</si>
  <si>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</si>
  <si>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</si>
  <si>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</si>
  <si>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</si>
  <si>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</si>
  <si>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</si>
  <si>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</si>
  <si>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</si>
  <si>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</si>
  <si>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</si>
  <si>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</si>
  <si>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</si>
  <si>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</si>
  <si>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</si>
  <si>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</si>
  <si>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</si>
  <si>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</si>
  <si>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</si>
  <si>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</si>
  <si>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</si>
  <si>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</si>
  <si>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</si>
  <si>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</si>
  <si>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</si>
  <si>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</si>
  <si>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</si>
  <si>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</si>
  <si>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</si>
  <si>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</si>
  <si>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</si>
  <si>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</si>
  <si>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</si>
  <si>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</si>
  <si>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</si>
  <si>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</si>
  <si>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</si>
  <si>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</si>
  <si>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</si>
  <si>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</si>
  <si>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</si>
  <si>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</si>
  <si>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</si>
  <si>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</si>
  <si>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</si>
  <si>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</si>
  <si>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</si>
  <si>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</si>
  <si>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</si>
  <si>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</si>
  <si>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</si>
  <si>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</si>
  <si>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</si>
  <si>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</si>
  <si>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</si>
  <si>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</si>
  <si>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</si>
  <si>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</si>
  <si>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</si>
  <si>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</si>
  <si>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</si>
  <si>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</si>
  <si>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</si>
  <si>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</si>
  <si>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</si>
  <si>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</si>
  <si>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</si>
  <si>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</si>
  <si>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</si>
  <si>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</si>
  <si>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</si>
  <si>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</si>
  <si>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</si>
  <si>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</si>
  <si>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</si>
  <si>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</si>
  <si>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</si>
  <si>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</si>
  <si>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</si>
  <si>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</si>
  <si>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</si>
  <si>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</si>
  <si>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</si>
  <si>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</si>
  <si>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</si>
  <si>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</si>
  <si>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</si>
  <si>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</si>
  <si>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</si>
  <si>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</si>
  <si>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</si>
  <si>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</si>
  <si>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</si>
  <si>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</si>
  <si>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</si>
  <si>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</si>
  <si>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</si>
  <si>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</si>
  <si>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</si>
  <si>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</si>
  <si>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</si>
  <si>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</si>
  <si>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</si>
  <si>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</si>
  <si>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</si>
  <si>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</si>
  <si>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</si>
  <si>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</si>
  <si>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</si>
  <si>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</si>
  <si>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</si>
  <si>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</si>
  <si>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</si>
  <si>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</si>
  <si>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</si>
  <si>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</si>
  <si>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</si>
  <si>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</si>
  <si>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</si>
  <si>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</si>
  <si>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</si>
  <si>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</si>
  <si>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</si>
  <si>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</si>
  <si>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</si>
  <si>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</si>
  <si>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</si>
  <si>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</si>
  <si>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</si>
  <si>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</si>
  <si>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</si>
  <si>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</si>
  <si>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</si>
  <si>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</si>
  <si>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</si>
  <si>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</si>
  <si>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</si>
  <si>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</si>
  <si>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</si>
  <si>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</si>
  <si>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</si>
  <si>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</si>
  <si>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</si>
  <si>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</si>
  <si>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</si>
  <si>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</si>
  <si>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</si>
  <si>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</si>
  <si>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</si>
  <si>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</si>
  <si>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</si>
  <si>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</si>
  <si>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</si>
  <si>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</si>
  <si>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</si>
  <si>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</si>
  <si>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</si>
  <si>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</si>
  <si>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</si>
  <si>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</si>
  <si>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</si>
  <si>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</si>
  <si>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</si>
  <si>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</si>
  <si>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</si>
  <si>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</si>
  <si>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</si>
  <si>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</si>
  <si>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</si>
  <si>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</si>
  <si>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</si>
  <si>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</si>
  <si>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</si>
  <si>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</si>
  <si>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</si>
  <si>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</si>
  <si>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</si>
  <si>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</si>
  <si>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</si>
  <si>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</si>
  <si>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</si>
  <si>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</si>
  <si>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</si>
  <si>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</si>
  <si>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</si>
  <si>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</si>
  <si>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</si>
  <si>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</si>
  <si>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</si>
  <si>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</si>
  <si>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</si>
  <si>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</si>
  <si>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</si>
  <si>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</si>
  <si>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</si>
  <si>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</si>
  <si>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</si>
  <si>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</si>
  <si>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</si>
  <si>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</si>
  <si>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</si>
  <si>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</si>
  <si>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</si>
  <si>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</si>
  <si>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</si>
  <si>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</si>
  <si>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</si>
  <si>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</si>
  <si>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</si>
  <si>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</si>
  <si>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</si>
  <si>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</si>
  <si>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</si>
  <si>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</si>
  <si>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</si>
  <si>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</si>
  <si>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</si>
  <si>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</si>
  <si>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</si>
  <si>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</si>
  <si>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</si>
  <si>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</si>
  <si>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</si>
  <si>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</si>
  <si>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</si>
  <si>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</si>
  <si>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</si>
  <si>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</si>
  <si>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</si>
  <si>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</si>
  <si>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</si>
  <si>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</si>
  <si>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</si>
  <si>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</si>
  <si>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</si>
  <si>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</si>
  <si>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</si>
  <si>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</si>
  <si>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</si>
  <si>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</si>
  <si>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</si>
  <si>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</si>
  <si>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</si>
  <si>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</si>
  <si>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</si>
  <si>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</si>
  <si>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</si>
  <si>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</si>
  <si>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</si>
  <si>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</si>
  <si>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</si>
  <si>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</si>
  <si>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</si>
  <si>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</si>
  <si>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</si>
  <si>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</si>
  <si>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</si>
  <si>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</si>
  <si>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</si>
  <si>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</si>
  <si>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</si>
  <si>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</si>
  <si>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</si>
  <si>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</si>
  <si>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</si>
  <si>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</si>
  <si>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</si>
  <si>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</si>
  <si>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</si>
  <si>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</si>
  <si>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</si>
  <si>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</si>
  <si>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</si>
  <si>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</si>
  <si>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</si>
  <si>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</si>
  <si>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</si>
  <si>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</si>
  <si>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</si>
  <si>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</si>
  <si>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</si>
  <si>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</si>
  <si>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</si>
  <si>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</si>
  <si>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</si>
  <si>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</si>
  <si>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</si>
  <si>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</si>
  <si>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</si>
  <si>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</si>
  <si>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</si>
  <si>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</si>
  <si>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</si>
  <si>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</si>
  <si>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</si>
  <si>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</si>
  <si>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</si>
  <si>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</si>
  <si>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</si>
  <si>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</si>
  <si>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</si>
  <si>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</si>
  <si>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</si>
  <si>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</si>
  <si>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</si>
  <si>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</si>
  <si>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</si>
  <si>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</si>
  <si>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</si>
  <si>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</si>
  <si>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</si>
  <si>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</si>
  <si>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</si>
  <si>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</si>
  <si>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</si>
  <si>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</si>
  <si>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</si>
  <si>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</si>
  <si>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</si>
  <si>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</si>
  <si>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</si>
  <si>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</si>
  <si>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</si>
  <si>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</si>
  <si>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</si>
  <si>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</si>
  <si>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</si>
  <si>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</si>
  <si>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</si>
  <si>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</si>
  <si>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</si>
  <si>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</si>
  <si>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</si>
  <si>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</si>
  <si>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</si>
  <si>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</si>
  <si>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</si>
  <si>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</si>
  <si>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</si>
  <si>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</si>
  <si>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</si>
  <si>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</si>
  <si>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</si>
  <si>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</si>
  <si>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</si>
  <si>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</si>
  <si>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</si>
  <si>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</si>
  <si>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</si>
  <si>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</si>
  <si>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</si>
  <si>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</si>
  <si>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</si>
  <si>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</si>
  <si>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</si>
  <si>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</si>
  <si>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</si>
  <si>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</si>
  <si>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</si>
  <si>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</si>
  <si>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</si>
  <si>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</si>
  <si>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</si>
  <si>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</si>
  <si>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</si>
  <si>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</si>
  <si>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</si>
  <si>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</si>
  <si>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</si>
  <si>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</si>
  <si>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</si>
  <si>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</si>
  <si>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</si>
  <si>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</si>
  <si>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</si>
  <si>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</si>
  <si>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</si>
  <si>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</si>
  <si>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</si>
  <si>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</si>
  <si>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</si>
  <si>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</si>
  <si>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</si>
  <si>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</si>
  <si>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</si>
  <si>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</si>
  <si>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</si>
  <si>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</si>
  <si>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</si>
  <si>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</si>
  <si>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</si>
  <si>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</si>
  <si>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</si>
  <si>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</si>
  <si>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</si>
  <si>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</si>
  <si>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</si>
  <si>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</si>
  <si>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</si>
  <si>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</si>
  <si>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</si>
  <si>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</si>
  <si>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</si>
  <si>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</si>
  <si>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</si>
  <si>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</si>
  <si>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</si>
  <si>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</si>
  <si>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</si>
  <si>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</si>
  <si>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</si>
  <si>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</si>
  <si>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</si>
  <si>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</si>
  <si>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</si>
  <si>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</si>
  <si>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</si>
  <si>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</si>
  <si>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</si>
  <si>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</si>
  <si>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</si>
  <si>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</si>
  <si>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</si>
  <si>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</si>
  <si>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</si>
  <si>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</si>
  <si>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</si>
  <si>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</si>
  <si>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</si>
  <si>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</si>
  <si>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</si>
  <si>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</si>
  <si>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</si>
  <si>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</si>
  <si>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</si>
  <si>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</si>
  <si>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</si>
  <si>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</si>
  <si>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</si>
  <si>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</si>
  <si>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</si>
  <si>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</si>
  <si>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</si>
  <si>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</si>
  <si>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</si>
  <si>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</si>
  <si>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</si>
  <si>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</si>
  <si>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</si>
  <si>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</si>
  <si>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</si>
  <si>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</si>
  <si>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</si>
  <si>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</si>
  <si>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</si>
  <si>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</si>
  <si>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</si>
  <si>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</si>
  <si>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</si>
  <si>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</si>
  <si>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</si>
  <si>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</si>
  <si>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</si>
  <si>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</si>
  <si>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</si>
  <si>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</si>
  <si>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</si>
  <si>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</si>
  <si>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</si>
  <si>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</si>
  <si>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</si>
  <si>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</si>
  <si>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</si>
  <si>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</si>
  <si>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</si>
  <si>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</si>
  <si>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</si>
  <si>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</si>
  <si>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</si>
  <si>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</si>
  <si>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</si>
  <si>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</si>
  <si>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</si>
  <si>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</si>
  <si>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</si>
  <si>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</si>
  <si>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</si>
  <si>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</si>
  <si>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</si>
  <si>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</si>
  <si>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</si>
  <si>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</si>
  <si>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</si>
  <si>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</si>
  <si>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</si>
  <si>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</si>
  <si>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</si>
  <si>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</si>
  <si>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</si>
  <si>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</si>
  <si>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</si>
  <si>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</si>
  <si>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</si>
  <si>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</si>
  <si>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</si>
  <si>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</si>
  <si>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</si>
  <si>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</si>
  <si>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</si>
  <si>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</si>
  <si>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</si>
  <si>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</si>
  <si>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</si>
  <si>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</si>
  <si>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</si>
  <si>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</si>
  <si>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</si>
  <si>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</si>
  <si>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</si>
  <si>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</si>
  <si>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</si>
  <si>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</si>
  <si>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</si>
  <si>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</si>
  <si>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</si>
  <si>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</si>
  <si>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</si>
  <si>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</si>
  <si>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</si>
  <si>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</si>
  <si>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</si>
  <si>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</si>
  <si>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</si>
  <si>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</si>
  <si>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</si>
  <si>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</si>
  <si>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</si>
  <si>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</si>
  <si>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</si>
  <si>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</si>
  <si>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</si>
  <si>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</si>
  <si>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</si>
  <si>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</si>
  <si>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</si>
  <si>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</si>
  <si>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</si>
  <si>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</si>
  <si>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</si>
  <si>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</si>
  <si>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</si>
  <si>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</si>
  <si>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</si>
  <si>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</si>
  <si>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</si>
  <si>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</si>
  <si>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</si>
  <si>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</si>
  <si>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</si>
  <si>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</si>
  <si>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</si>
  <si>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</si>
  <si>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</si>
  <si>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</si>
  <si>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</si>
  <si>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</si>
  <si>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</si>
  <si>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</si>
  <si>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</si>
  <si>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</si>
  <si>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</si>
  <si>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</si>
  <si>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</si>
  <si>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</si>
  <si>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</si>
  <si>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</si>
  <si>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</si>
  <si>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</si>
  <si>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</si>
  <si>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</si>
  <si>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</si>
  <si>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</si>
  <si>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</si>
  <si>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</si>
  <si>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</si>
  <si>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</si>
  <si>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</si>
  <si>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</si>
  <si>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</si>
  <si>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</si>
  <si>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</si>
  <si>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</si>
  <si>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</si>
  <si>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</si>
  <si>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</si>
  <si>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</si>
  <si>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</si>
  <si>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</si>
  <si>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</si>
  <si>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</si>
  <si>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</si>
  <si>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</si>
  <si>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</si>
  <si>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</si>
  <si>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</si>
  <si>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</si>
  <si>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</si>
  <si>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</si>
  <si>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</si>
  <si>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</si>
  <si>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</si>
  <si>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</si>
  <si>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</si>
  <si>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</si>
  <si>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</si>
  <si>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</si>
  <si>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</si>
  <si>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</si>
  <si>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</si>
  <si>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</si>
  <si>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</si>
  <si>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</si>
  <si>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</si>
  <si>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</si>
  <si>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</si>
  <si>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</si>
  <si>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</si>
  <si>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</si>
  <si>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</si>
  <si>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</si>
  <si>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</si>
  <si>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</si>
  <si>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</si>
  <si>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</si>
  <si>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</si>
  <si>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</si>
  <si>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</si>
  <si>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</si>
  <si>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</si>
  <si>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</si>
  <si>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</si>
  <si>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</si>
  <si>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</si>
  <si>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</si>
  <si>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</si>
  <si>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</si>
  <si>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</si>
  <si>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</si>
  <si>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</si>
  <si>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</si>
  <si>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</si>
  <si>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</si>
  <si>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</si>
  <si>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</si>
  <si>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</si>
  <si>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</si>
  <si>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</si>
  <si>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</si>
  <si>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</si>
  <si>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</si>
  <si>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</si>
  <si>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</si>
  <si>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</si>
  <si>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</si>
  <si>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</si>
  <si>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</si>
  <si>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</si>
  <si>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</si>
  <si>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</si>
  <si>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</si>
  <si>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</si>
  <si>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</si>
  <si>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</si>
  <si>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</si>
  <si>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</si>
  <si>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</si>
  <si>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</si>
  <si>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</si>
  <si>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</si>
  <si>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</si>
  <si>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</si>
  <si>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</si>
  <si>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</si>
  <si>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</si>
  <si>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</si>
  <si>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</si>
  <si>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</si>
  <si>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</si>
  <si>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</si>
  <si>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</si>
  <si>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</si>
  <si>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</si>
  <si>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</si>
  <si>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</si>
  <si>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</si>
  <si>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</si>
  <si>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</si>
  <si>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</si>
  <si>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</si>
  <si>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</si>
  <si>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</si>
  <si>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</si>
  <si>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</si>
  <si>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</si>
  <si>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</si>
  <si>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</si>
  <si>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</si>
  <si>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</si>
  <si>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</si>
  <si>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</si>
  <si>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</si>
  <si>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</si>
  <si>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</si>
  <si>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</si>
  <si>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</si>
  <si>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</si>
  <si>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</si>
  <si>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</si>
  <si>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</si>
  <si>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</si>
  <si>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</si>
  <si>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</si>
  <si>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</si>
  <si>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</si>
  <si>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</si>
  <si>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</si>
  <si>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</si>
  <si>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</si>
  <si>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</si>
  <si>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</si>
  <si>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</si>
  <si>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</si>
  <si>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</si>
  <si>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</si>
  <si>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</si>
  <si>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</si>
  <si>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</si>
  <si>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</si>
  <si>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</si>
  <si>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</si>
  <si>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</si>
  <si>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</si>
  <si>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</si>
  <si>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</si>
  <si>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</si>
  <si>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</si>
  <si>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</si>
  <si>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</si>
  <si>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</si>
  <si>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</si>
  <si>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</si>
  <si>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</si>
  <si>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</si>
  <si>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</si>
  <si>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</si>
  <si>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</si>
  <si>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</si>
  <si>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</si>
  <si>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</si>
  <si>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</si>
  <si>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</si>
  <si>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</si>
  <si>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</si>
  <si>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</si>
  <si>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</si>
  <si>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</si>
  <si>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</si>
  <si>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</si>
  <si>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</si>
  <si>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</si>
  <si>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</si>
  <si>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</si>
  <si>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</si>
  <si>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</si>
  <si>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</si>
  <si>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</si>
  <si>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</si>
  <si>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</si>
  <si>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</si>
  <si>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</si>
  <si>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</si>
  <si>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</si>
  <si>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</si>
  <si>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</si>
  <si>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</si>
  <si>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</si>
  <si>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</si>
  <si>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</si>
  <si>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</si>
  <si>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</si>
  <si>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</si>
  <si>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</si>
  <si>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</si>
  <si>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</si>
  <si>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</si>
  <si>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</si>
  <si>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</si>
  <si>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</si>
  <si>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</si>
  <si>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</si>
  <si>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</si>
  <si>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</si>
  <si>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</si>
  <si>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</si>
  <si>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</si>
  <si>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</si>
  <si>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</si>
  <si>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</si>
  <si>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</si>
  <si>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</si>
  <si>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</si>
  <si>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</si>
  <si>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</si>
  <si>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</si>
  <si>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</si>
  <si>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</si>
  <si>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</si>
  <si>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</si>
  <si>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</si>
  <si>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</si>
  <si>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</si>
  <si>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</si>
  <si>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</si>
  <si>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</si>
  <si>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</si>
  <si>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</si>
  <si>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</si>
  <si>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</si>
  <si>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</si>
  <si>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</si>
  <si>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</si>
  <si>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</si>
  <si>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</si>
  <si>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</si>
  <si>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</si>
  <si>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</si>
  <si>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</si>
  <si>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</si>
  <si>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</si>
  <si>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</si>
  <si>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</si>
  <si>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</si>
  <si>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</si>
  <si>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</si>
  <si>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</si>
  <si>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</si>
  <si>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</si>
  <si>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</si>
  <si>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</si>
  <si>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</si>
  <si>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</si>
  <si>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</si>
  <si>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</si>
  <si>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</si>
  <si>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</si>
  <si>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</si>
  <si>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</si>
  <si>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</si>
  <si>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</si>
  <si>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</si>
  <si>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</si>
  <si>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</si>
  <si>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</si>
  <si>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</si>
  <si>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</si>
  <si>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</si>
  <si>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</si>
  <si>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</si>
  <si>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</si>
  <si>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</si>
  <si>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</si>
  <si>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</si>
  <si>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</si>
  <si>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</si>
  <si>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</si>
  <si>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</si>
  <si>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</si>
  <si>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</si>
  <si>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</si>
  <si>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</si>
  <si>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</si>
  <si>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</si>
  <si>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</si>
  <si>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</si>
  <si>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</si>
  <si>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</si>
  <si>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</si>
  <si>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</si>
  <si>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</si>
  <si>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</si>
  <si>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</si>
  <si>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</si>
  <si>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</si>
  <si>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</si>
  <si>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</si>
  <si>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</si>
  <si>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</si>
  <si>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</si>
  <si>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</si>
  <si>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</si>
  <si>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</si>
  <si>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</si>
  <si>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</si>
  <si>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</si>
  <si>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</si>
  <si>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</si>
  <si>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</si>
  <si>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</si>
  <si>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</si>
  <si>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</si>
  <si>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</si>
  <si>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</si>
  <si>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</si>
  <si>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</si>
  <si>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</si>
  <si>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</si>
  <si>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</si>
  <si>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</si>
  <si>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</si>
  <si>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</si>
  <si>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</si>
  <si>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</si>
  <si>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</si>
  <si>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</si>
  <si>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</si>
  <si>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</si>
  <si>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</si>
  <si>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</si>
  <si>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</si>
  <si>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</si>
  <si>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</si>
  <si>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</si>
  <si>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</si>
  <si>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</si>
  <si>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</si>
  <si>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</si>
  <si>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</si>
  <si>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</si>
  <si>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</si>
  <si>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</si>
  <si>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</si>
  <si>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</si>
  <si>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</si>
  <si>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</si>
  <si>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</si>
  <si>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</si>
  <si>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</si>
  <si>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</si>
  <si>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</si>
  <si>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</si>
  <si>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</si>
  <si>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</si>
  <si>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</si>
  <si>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</si>
  <si>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</si>
  <si>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</si>
  <si>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</si>
  <si>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</si>
  <si>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</si>
  <si>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</si>
  <si>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</si>
  <si>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</si>
  <si>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</si>
  <si>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</si>
  <si>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</si>
  <si>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</si>
  <si>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</si>
  <si>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</si>
  <si>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</si>
  <si>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</si>
  <si>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</si>
  <si>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</si>
  <si>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</si>
  <si>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</si>
  <si>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</si>
  <si>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</si>
  <si>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</si>
  <si>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</si>
  <si>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</si>
  <si>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</si>
  <si>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</si>
  <si>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</si>
  <si>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</si>
  <si>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</si>
  <si>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</si>
  <si>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</si>
  <si>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</si>
  <si>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</si>
  <si>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</si>
  <si>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</si>
  <si>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</si>
  <si>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</si>
  <si>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</si>
  <si>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</si>
  <si>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</si>
  <si>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</si>
  <si>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</si>
  <si>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</si>
  <si>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</si>
  <si>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</si>
  <si>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</si>
  <si>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</si>
  <si>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</si>
  <si>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</si>
  <si>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</si>
  <si>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</si>
  <si>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</si>
  <si>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</si>
  <si>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</si>
  <si>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</si>
  <si>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</si>
  <si>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</si>
  <si>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</si>
  <si>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</si>
  <si>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</si>
  <si>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</si>
  <si>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</si>
  <si>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</si>
  <si>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</si>
  <si>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</si>
  <si>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</si>
  <si>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</si>
  <si>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</si>
  <si>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</si>
  <si>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</si>
  <si>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</si>
  <si>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</si>
  <si>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</si>
  <si>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</si>
  <si>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</si>
  <si>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</si>
  <si>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</si>
  <si>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</si>
  <si>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</si>
  <si>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</si>
  <si>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</si>
  <si>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</si>
  <si>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</si>
  <si>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</si>
  <si>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</si>
  <si>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</si>
  <si>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</si>
  <si>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</si>
  <si>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</si>
  <si>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</si>
  <si>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</si>
  <si>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</si>
  <si>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</si>
  <si>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</si>
  <si>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</si>
  <si>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</si>
  <si>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</si>
  <si>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</si>
  <si>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</si>
  <si>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</si>
  <si>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</si>
  <si>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</si>
  <si>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</si>
  <si>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</si>
  <si>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</si>
  <si>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</si>
  <si>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</si>
  <si>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</si>
  <si>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</si>
  <si>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</si>
  <si>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</si>
  <si>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</si>
  <si>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</si>
  <si>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</si>
  <si>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</si>
  <si>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</si>
  <si>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</si>
  <si>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</si>
  <si>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</si>
  <si>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</si>
  <si>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</si>
  <si>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</si>
  <si>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</si>
  <si>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</si>
  <si>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</si>
  <si>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</si>
  <si>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</si>
  <si>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</si>
  <si>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</si>
  <si>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</si>
  <si>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</si>
  <si>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</si>
  <si>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</si>
  <si>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</si>
  <si>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</si>
  <si>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</si>
  <si>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</si>
  <si>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</si>
  <si>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</si>
  <si>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</si>
  <si>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</si>
  <si>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</si>
  <si>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</si>
  <si>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</si>
  <si>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</si>
  <si>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</si>
  <si>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</si>
  <si>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</si>
  <si>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</si>
  <si>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</si>
  <si>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</si>
  <si>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</si>
  <si>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</si>
  <si>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</si>
  <si>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</si>
  <si>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</si>
  <si>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</si>
  <si>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</si>
  <si>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</si>
  <si>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</si>
  <si>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</si>
  <si>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</si>
  <si>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</si>
  <si>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</si>
  <si>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</si>
  <si>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</si>
  <si>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</si>
  <si>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</si>
  <si>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</si>
  <si>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</si>
  <si>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</si>
  <si>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</si>
  <si>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</si>
  <si>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</si>
  <si>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</si>
  <si>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</si>
  <si>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</si>
  <si>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</si>
  <si>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</si>
  <si>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</si>
  <si>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</si>
  <si>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</si>
  <si>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</si>
  <si>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</si>
  <si>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</si>
  <si>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</si>
  <si>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</si>
  <si>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</si>
  <si>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</si>
  <si>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</si>
  <si>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</si>
  <si>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</si>
  <si>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</si>
  <si>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</si>
  <si>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</si>
  <si>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</si>
  <si>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</si>
  <si>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</si>
  <si>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</si>
  <si>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</si>
  <si>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</si>
  <si>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</si>
  <si>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</si>
  <si>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</si>
  <si>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</si>
  <si>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</si>
  <si>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</si>
  <si>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</si>
  <si>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</si>
  <si>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</si>
  <si>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</si>
  <si>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</si>
  <si>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</si>
  <si>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</si>
  <si>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</si>
  <si>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</si>
  <si>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</si>
  <si>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</si>
  <si>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</si>
  <si>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</si>
  <si>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</si>
  <si>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</si>
  <si>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</si>
  <si>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</si>
  <si>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</si>
  <si>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</si>
  <si>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</si>
  <si>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</si>
  <si>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</si>
  <si>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</si>
  <si>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</si>
  <si>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</si>
  <si>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</si>
  <si>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</si>
  <si>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</si>
  <si>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</si>
  <si>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</si>
  <si>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</si>
  <si>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</si>
  <si>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</si>
  <si>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</si>
  <si>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</si>
  <si>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</si>
  <si>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</si>
  <si>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</si>
  <si>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</si>
  <si>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</si>
  <si>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</si>
  <si>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</si>
  <si>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</si>
  <si>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</si>
  <si>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</si>
  <si>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</si>
  <si>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</si>
  <si>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</si>
  <si>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</si>
  <si>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</si>
  <si>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</si>
  <si>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</si>
  <si>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</si>
  <si>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</si>
  <si>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</si>
  <si>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</si>
  <si>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</si>
  <si>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</si>
  <si>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</si>
  <si>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</si>
  <si>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</si>
  <si>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</si>
  <si>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</si>
  <si>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</si>
  <si>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</si>
  <si>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</si>
  <si>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</si>
  <si>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</si>
  <si>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</si>
  <si>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</si>
  <si>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</si>
  <si>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</si>
  <si>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</si>
  <si>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</si>
  <si>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</si>
  <si>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</si>
  <si>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</si>
  <si>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</si>
  <si>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</si>
  <si>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</si>
  <si>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</si>
  <si>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</si>
  <si>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</si>
  <si>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</si>
  <si>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</si>
  <si>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</si>
  <si>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</si>
  <si>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</si>
  <si>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</si>
  <si>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</si>
  <si>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</si>
  <si>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</si>
  <si>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</si>
  <si>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</si>
  <si>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</si>
  <si>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</si>
  <si>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</si>
  <si>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</si>
  <si>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</si>
  <si>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</si>
  <si>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</si>
  <si>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</si>
  <si>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</si>
  <si>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</si>
  <si>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</si>
  <si>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</si>
  <si>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</si>
  <si>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</si>
  <si>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</si>
  <si>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</si>
  <si>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</si>
  <si>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</si>
  <si>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</si>
  <si>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</si>
  <si>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</si>
  <si>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</si>
  <si>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</si>
  <si>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</si>
  <si>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</si>
  <si>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</si>
  <si>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</si>
  <si>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</si>
  <si>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</si>
  <si>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</si>
  <si>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</si>
  <si>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</si>
  <si>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</si>
  <si>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</si>
  <si>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</si>
  <si>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</si>
  <si>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</si>
  <si>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</si>
  <si>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</si>
  <si>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</si>
  <si>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</si>
  <si>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</si>
  <si>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</si>
  <si>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</si>
  <si>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</si>
  <si>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</si>
  <si>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</si>
  <si>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</si>
  <si>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</si>
  <si>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</si>
  <si>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</si>
  <si>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</si>
  <si>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</si>
  <si>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</si>
  <si>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</si>
  <si>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</si>
  <si>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</si>
  <si>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</si>
  <si>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</si>
  <si>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</si>
  <si>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</si>
  <si>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</si>
  <si>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</si>
  <si>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</si>
  <si>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</si>
  <si>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</si>
  <si>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</si>
  <si>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</si>
  <si>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</si>
  <si>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</si>
  <si>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</si>
  <si>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</si>
  <si>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</si>
  <si>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</si>
  <si>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</si>
  <si>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</si>
  <si>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</si>
  <si>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</si>
  <si>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</si>
  <si>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</si>
  <si>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</si>
  <si>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</si>
  <si>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</si>
  <si>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</si>
  <si>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</si>
  <si>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</si>
  <si>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</si>
  <si>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</si>
  <si>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</si>
  <si>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</si>
  <si>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</si>
  <si>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</si>
  <si>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</si>
  <si>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</si>
  <si>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</si>
  <si>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</si>
  <si>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</si>
  <si>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</si>
  <si>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</si>
  <si>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</si>
  <si>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</si>
  <si>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</si>
  <si>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</si>
  <si>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</si>
  <si>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</si>
  <si>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</si>
  <si>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</si>
  <si>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</si>
  <si>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</si>
  <si>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</si>
  <si>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</si>
  <si>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</si>
  <si>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</si>
  <si>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</si>
  <si>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</si>
  <si>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</si>
  <si>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</si>
  <si>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</si>
  <si>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</si>
  <si>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</si>
  <si>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</si>
  <si>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</si>
  <si>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</si>
  <si>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</si>
  <si>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</si>
  <si>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</si>
  <si>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</si>
  <si>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</si>
  <si>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</si>
  <si>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</si>
  <si>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</si>
  <si>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</si>
  <si>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</si>
  <si>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</si>
  <si>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</si>
  <si>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</si>
  <si>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</si>
  <si>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</si>
  <si>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</si>
  <si>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</si>
  <si>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</si>
  <si>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</si>
  <si>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</si>
  <si>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</si>
  <si>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</si>
  <si>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</si>
  <si>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</si>
  <si>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</si>
  <si>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</si>
  <si>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</si>
  <si>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</si>
  <si>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</si>
  <si>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</si>
  <si>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</si>
  <si>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</si>
  <si>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</si>
  <si>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</si>
  <si>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</si>
  <si>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</si>
  <si>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</si>
  <si>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</si>
  <si>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</si>
  <si>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</si>
  <si>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</si>
  <si>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</si>
  <si>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</si>
  <si>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</si>
  <si>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</si>
  <si>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</si>
  <si>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</si>
  <si>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</si>
  <si>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</si>
  <si>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</si>
  <si>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</si>
  <si>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</si>
  <si>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</si>
  <si>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</si>
  <si>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</si>
  <si>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</si>
  <si>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</si>
  <si>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</si>
  <si>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</si>
  <si>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</si>
  <si>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</si>
  <si>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</si>
  <si>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</si>
  <si>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</si>
  <si>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</si>
  <si>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</si>
  <si>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</si>
  <si>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</si>
  <si>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</si>
  <si>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</si>
  <si>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</si>
  <si>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</si>
  <si>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</si>
  <si>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</si>
  <si>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</si>
  <si>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</si>
  <si>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</si>
  <si>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</si>
  <si>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</si>
  <si>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</si>
  <si>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</si>
  <si>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</si>
  <si>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</si>
  <si>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</si>
  <si>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</si>
  <si>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</si>
  <si>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</si>
  <si>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</si>
  <si>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</si>
  <si>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</si>
  <si>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</si>
  <si>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</si>
  <si>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</si>
  <si>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</si>
  <si>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</si>
  <si>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</si>
  <si>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</si>
  <si>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</si>
  <si>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</si>
  <si>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</si>
  <si>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</si>
  <si>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</si>
  <si>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</si>
  <si>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</si>
  <si>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</si>
  <si>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</si>
  <si>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</si>
  <si>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</si>
  <si>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</si>
  <si>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</si>
  <si>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</si>
  <si>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</si>
  <si>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</si>
  <si>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</si>
  <si>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</si>
  <si>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</si>
  <si>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</si>
  <si>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</si>
  <si>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</si>
  <si>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</si>
  <si>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</si>
  <si>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</si>
  <si>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</si>
  <si>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</si>
  <si>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</si>
  <si>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</si>
  <si>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</si>
  <si>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</si>
  <si>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</si>
  <si>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</si>
  <si>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</si>
  <si>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</si>
  <si>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</si>
  <si>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</si>
  <si>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</si>
  <si>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</si>
  <si>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</si>
  <si>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</si>
  <si>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</si>
  <si>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</si>
  <si>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</si>
  <si>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</si>
  <si>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</si>
  <si>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</si>
  <si>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</si>
  <si>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</si>
  <si>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</si>
  <si>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</si>
  <si>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</si>
  <si>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</si>
  <si>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</si>
  <si>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</si>
  <si>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</si>
  <si>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</si>
  <si>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</si>
  <si>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</si>
  <si>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</si>
  <si>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</si>
  <si>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</si>
  <si>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</si>
  <si>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</si>
  <si>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</si>
  <si>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</si>
  <si>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</si>
  <si>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</si>
  <si>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</si>
  <si>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</si>
  <si>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</si>
  <si>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</si>
  <si>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</si>
  <si>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</si>
  <si>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</si>
  <si>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</si>
  <si>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</si>
  <si>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</si>
  <si>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</si>
  <si>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</si>
  <si>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</si>
  <si>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</si>
  <si>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</si>
  <si>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</si>
  <si>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</si>
  <si>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</si>
  <si>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</si>
  <si>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</si>
  <si>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</si>
  <si>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</si>
  <si>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</si>
  <si>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</si>
  <si>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</si>
  <si>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</si>
  <si>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</si>
  <si>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</si>
  <si>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</si>
  <si>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</si>
  <si>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</si>
  <si>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</si>
  <si>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</si>
  <si>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</si>
  <si>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</si>
  <si>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</si>
  <si>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</si>
  <si>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</si>
  <si>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</si>
  <si>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</si>
  <si>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</si>
  <si>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</si>
  <si>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</si>
  <si>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</si>
  <si>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</si>
  <si>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</si>
  <si>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</si>
  <si>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</si>
  <si>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</si>
  <si>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</si>
  <si>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</si>
  <si>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</si>
  <si>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</si>
  <si>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</si>
  <si>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</si>
  <si>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</si>
  <si>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</si>
  <si>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</si>
  <si>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</si>
  <si>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</si>
  <si>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</si>
  <si>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</si>
  <si>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</si>
  <si>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</si>
  <si>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</si>
  <si>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</si>
  <si>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</si>
  <si>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</si>
  <si>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</si>
  <si>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</si>
  <si>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</si>
  <si>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</si>
  <si>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</si>
  <si>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</si>
  <si>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</si>
  <si>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</si>
  <si>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</si>
  <si>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</si>
  <si>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</si>
  <si>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</si>
  <si>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</si>
  <si>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</si>
  <si>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</si>
  <si>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</si>
  <si>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</si>
  <si>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</si>
  <si>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</si>
  <si>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</si>
  <si>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</si>
  <si>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</si>
  <si>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</si>
  <si>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</si>
  <si>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</si>
  <si>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</si>
  <si>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</si>
  <si>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</si>
  <si>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</si>
  <si>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</si>
  <si>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</si>
  <si>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</si>
  <si>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</si>
  <si>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</si>
  <si>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</si>
  <si>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</si>
  <si>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</si>
  <si>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</si>
  <si>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</si>
  <si>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</si>
  <si>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</si>
  <si>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</si>
  <si>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</si>
  <si>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</si>
  <si>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</si>
  <si>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</si>
  <si>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</si>
  <si>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</si>
  <si>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</si>
  <si>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</si>
  <si>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</si>
  <si>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</si>
  <si>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</si>
  <si>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</si>
  <si>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</si>
  <si>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</si>
  <si>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</si>
  <si>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</si>
  <si>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</si>
  <si>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</si>
  <si>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</si>
  <si>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</si>
  <si>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</si>
  <si>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</si>
  <si>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</si>
  <si>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</si>
  <si>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</si>
  <si>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</si>
  <si>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</si>
  <si>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</si>
  <si>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</si>
  <si>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</si>
  <si>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</si>
  <si>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</si>
  <si>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</si>
  <si>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</si>
  <si>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</si>
  <si>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</si>
  <si>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</si>
  <si>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</si>
  <si>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</si>
  <si>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</si>
  <si>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</si>
  <si>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</si>
  <si>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</si>
  <si>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</si>
  <si>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</si>
  <si>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</si>
  <si>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</si>
  <si>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</si>
  <si>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</si>
  <si>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</si>
  <si>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</si>
  <si>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</si>
  <si>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</si>
  <si>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</si>
  <si>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</si>
  <si>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</si>
  <si>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</si>
  <si>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</si>
  <si>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</si>
  <si>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</si>
  <si>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</si>
  <si>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</si>
  <si>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</si>
  <si>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</si>
  <si>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</si>
  <si>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</si>
  <si>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</si>
  <si>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</si>
  <si>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</si>
  <si>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</si>
  <si>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</si>
  <si>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</si>
  <si>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</si>
  <si>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</si>
  <si>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</si>
  <si>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</si>
  <si>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</si>
  <si>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</si>
  <si>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</si>
  <si>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</si>
  <si>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</si>
  <si>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</si>
  <si>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</si>
  <si>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</si>
  <si>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</si>
  <si>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</si>
  <si>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</si>
  <si>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</si>
  <si>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</si>
  <si>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</si>
  <si>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</si>
  <si>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</si>
  <si>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</si>
  <si>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</si>
  <si>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</si>
  <si>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</si>
  <si>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</si>
  <si>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</si>
  <si>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</si>
  <si>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</si>
  <si>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</si>
  <si>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</si>
  <si>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</si>
  <si>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</si>
  <si>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</si>
  <si>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</si>
  <si>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</si>
  <si>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</si>
  <si>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</si>
  <si>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</si>
  <si>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</si>
  <si>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</si>
  <si>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</si>
  <si>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</si>
  <si>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</si>
  <si>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</si>
  <si>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</si>
  <si>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</si>
  <si>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</si>
  <si>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</si>
  <si>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</si>
  <si>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</si>
  <si>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</si>
  <si>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</si>
  <si>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</si>
  <si>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</si>
  <si>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</si>
  <si>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</si>
  <si>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</si>
  <si>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</si>
  <si>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</si>
  <si>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</si>
  <si>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</si>
  <si>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</si>
  <si>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</si>
  <si>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</si>
  <si>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</si>
  <si>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</si>
  <si>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</si>
  <si>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</si>
  <si>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</si>
  <si>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</si>
  <si>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</si>
  <si>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</si>
  <si>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</si>
  <si>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</si>
  <si>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</si>
  <si>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</si>
  <si>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</si>
  <si>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</si>
  <si>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</si>
  <si>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</si>
  <si>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</si>
  <si>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</si>
  <si>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</si>
  <si>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</si>
  <si>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</si>
  <si>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</si>
  <si>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</si>
  <si>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</si>
  <si>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</si>
  <si>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</si>
  <si>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</si>
  <si>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</si>
  <si>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</si>
  <si>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</si>
  <si>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</si>
  <si>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</si>
  <si>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</si>
  <si>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</si>
  <si>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</si>
  <si>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</si>
  <si>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</si>
  <si>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</si>
  <si>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</si>
  <si>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</si>
  <si>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</si>
  <si>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</si>
  <si>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</si>
  <si>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</si>
  <si>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</si>
  <si>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</si>
  <si>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</si>
  <si>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</si>
  <si>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</si>
  <si>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</si>
  <si>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</si>
  <si>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</si>
  <si>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</si>
  <si>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</si>
  <si>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</si>
  <si>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</si>
  <si>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</si>
  <si>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</si>
  <si>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</si>
  <si>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</si>
  <si>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</si>
  <si>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</si>
  <si>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</si>
  <si>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</si>
  <si>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</si>
  <si>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</si>
  <si>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</si>
  <si>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</si>
  <si>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</si>
  <si>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</si>
  <si>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</si>
  <si>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</si>
  <si>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</si>
  <si>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</si>
  <si>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</si>
  <si>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</si>
  <si>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</si>
  <si>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</si>
  <si>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</si>
  <si>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</si>
  <si>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</si>
  <si>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</si>
  <si>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</si>
  <si>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</si>
  <si>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</si>
  <si>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</si>
  <si>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</si>
  <si>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</si>
  <si>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</si>
  <si>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</si>
  <si>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</si>
  <si>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</si>
  <si>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</si>
  <si>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</si>
  <si>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</si>
  <si>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</si>
  <si>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</si>
  <si>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</si>
  <si>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</si>
  <si>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</si>
  <si>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</si>
  <si>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</si>
  <si>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</si>
  <si>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</si>
  <si>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</si>
  <si>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</si>
  <si>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</si>
  <si>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</si>
  <si>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</si>
  <si>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</si>
  <si>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</si>
  <si>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</si>
  <si>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</si>
  <si>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</si>
  <si>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</si>
  <si>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</si>
  <si>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</si>
  <si>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</si>
  <si>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</si>
  <si>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</si>
  <si>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</si>
  <si>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</si>
  <si>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</si>
  <si>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</si>
  <si>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</si>
  <si>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</si>
  <si>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</si>
  <si>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</si>
  <si>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</si>
  <si>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</si>
  <si>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</si>
  <si>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</si>
  <si>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</si>
  <si>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</si>
  <si>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</si>
  <si>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</si>
  <si>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</si>
  <si>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</si>
  <si>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</si>
  <si>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</si>
  <si>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</si>
  <si>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</si>
  <si>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</si>
  <si>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</si>
  <si>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</si>
  <si>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</si>
  <si>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</si>
  <si>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</si>
  <si>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</si>
  <si>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</si>
  <si>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</si>
  <si>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</si>
  <si>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</si>
  <si>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</si>
  <si>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</si>
  <si>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</si>
  <si>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</si>
  <si>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</si>
  <si>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</si>
  <si>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</si>
  <si>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</si>
  <si>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</si>
  <si>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</si>
  <si>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</si>
  <si>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</si>
  <si>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</si>
  <si>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</si>
  <si>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</si>
  <si>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</si>
  <si>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</si>
  <si>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</si>
  <si>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</si>
  <si>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</si>
  <si>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</si>
  <si>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</si>
  <si>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</si>
  <si>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</si>
  <si>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</si>
  <si>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</si>
  <si>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</si>
  <si>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</si>
  <si>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</si>
  <si>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</si>
  <si>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</si>
  <si>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</si>
  <si>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</si>
  <si>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</si>
  <si>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</si>
  <si>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</si>
  <si>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</si>
  <si>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</si>
  <si>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</si>
  <si>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</si>
  <si>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</si>
  <si>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</si>
  <si>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</si>
  <si>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</si>
  <si>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</si>
  <si>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</si>
  <si>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</si>
  <si>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</si>
  <si>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</si>
  <si>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</si>
  <si>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</si>
  <si>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</si>
  <si>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</si>
  <si>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</si>
  <si>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</si>
  <si>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</si>
  <si>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</si>
  <si>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</si>
  <si>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</si>
  <si>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</si>
  <si>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</si>
  <si>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</si>
  <si>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</si>
  <si>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</si>
  <si>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</si>
  <si>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</si>
  <si>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</si>
  <si>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</si>
  <si>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</si>
  <si>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</si>
  <si>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</si>
  <si>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</si>
  <si>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</si>
  <si>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</si>
  <si>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</si>
  <si>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</si>
  <si>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</si>
  <si>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</si>
  <si>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</si>
  <si>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</si>
  <si>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</si>
  <si>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</si>
  <si>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</si>
  <si>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</si>
  <si>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</si>
  <si>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</si>
  <si>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</si>
  <si>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</si>
  <si>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</si>
  <si>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</si>
  <si>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</si>
  <si>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</si>
  <si>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</si>
  <si>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</si>
  <si>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</si>
  <si>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</si>
  <si>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</si>
  <si>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</si>
  <si>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</si>
  <si>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</si>
  <si>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</si>
  <si>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</si>
  <si>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</si>
  <si>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</si>
  <si>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</si>
  <si>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</si>
  <si>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</si>
  <si>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</si>
  <si>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</si>
  <si>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</si>
  <si>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</si>
  <si>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</si>
  <si>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</si>
  <si>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</si>
  <si>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</si>
  <si>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</si>
  <si>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</si>
  <si>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</si>
  <si>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</si>
  <si>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</si>
  <si>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</si>
  <si>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</si>
  <si>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</si>
  <si>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</si>
  <si>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</si>
  <si>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</si>
  <si>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</si>
  <si>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</si>
  <si>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</si>
  <si>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</si>
  <si>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</si>
  <si>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</si>
  <si>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</si>
  <si>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</si>
  <si>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</si>
  <si>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</si>
  <si>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</si>
  <si>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</si>
  <si>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</si>
  <si>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</si>
  <si>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</si>
  <si>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</si>
  <si>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</si>
  <si>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</si>
  <si>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</si>
  <si>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</si>
  <si>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</si>
  <si>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</si>
  <si>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</si>
  <si>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</si>
  <si>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</si>
  <si>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</si>
  <si>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</si>
  <si>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</si>
  <si>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</si>
  <si>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</si>
  <si>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</si>
  <si>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</si>
  <si>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</si>
  <si>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</si>
  <si>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</si>
  <si>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</si>
  <si>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</si>
  <si>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</si>
  <si>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</si>
  <si>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</si>
  <si>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</si>
  <si>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</si>
  <si>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</si>
  <si>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</si>
  <si>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</si>
  <si>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</si>
  <si>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</si>
  <si>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</si>
  <si>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</si>
  <si>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</si>
  <si>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</si>
  <si>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</si>
  <si>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</si>
  <si>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</si>
  <si>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</si>
  <si>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</si>
  <si>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</si>
  <si>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</si>
  <si>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</si>
  <si>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</si>
  <si>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</si>
  <si>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</si>
  <si>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</si>
  <si>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</si>
  <si>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</si>
  <si>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</si>
  <si>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</si>
  <si>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</si>
  <si>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</si>
  <si>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</si>
  <si>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</si>
  <si>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</si>
  <si>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</si>
  <si>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</si>
  <si>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</si>
  <si>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</si>
  <si>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</si>
  <si>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</si>
  <si>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</si>
  <si>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</si>
  <si>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</si>
  <si>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</si>
  <si>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</si>
  <si>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</si>
  <si>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</si>
  <si>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</si>
  <si>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</si>
  <si>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</si>
  <si>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</si>
  <si>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</si>
  <si>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</si>
  <si>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</si>
  <si>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</si>
  <si>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</si>
  <si>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</si>
  <si>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</si>
  <si>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</si>
  <si>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</si>
  <si>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</si>
  <si>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</si>
  <si>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</si>
  <si>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</si>
  <si>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</si>
  <si>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</si>
  <si>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</si>
  <si>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</si>
  <si>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</si>
  <si>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</si>
  <si>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</si>
  <si>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</si>
  <si>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</si>
  <si>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</si>
  <si>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</si>
  <si>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</si>
  <si>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</si>
  <si>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</si>
  <si>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</si>
  <si>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</si>
  <si>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</si>
  <si>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</si>
  <si>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</si>
  <si>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</si>
  <si>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</si>
  <si>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</si>
  <si>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</si>
  <si>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</si>
  <si>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</si>
  <si>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</si>
  <si>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</si>
  <si>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</si>
  <si>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</si>
  <si>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</si>
  <si>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</si>
  <si>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</si>
  <si>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</si>
  <si>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</si>
  <si>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</si>
  <si>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</si>
  <si>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</si>
  <si>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</si>
  <si>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</si>
  <si>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</si>
  <si>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</si>
  <si>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</si>
  <si>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</si>
  <si>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</si>
  <si>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</si>
  <si>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</si>
  <si>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</si>
  <si>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</si>
  <si>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</si>
  <si>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</si>
  <si>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</si>
  <si>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</si>
  <si>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</si>
  <si>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</si>
  <si>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</si>
  <si>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</si>
  <si>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</si>
  <si>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</si>
  <si>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</si>
  <si>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</si>
  <si>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</si>
  <si>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</si>
  <si>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</si>
  <si>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</si>
  <si>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</si>
  <si>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</si>
  <si>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</si>
  <si>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</si>
  <si>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</si>
  <si>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</si>
  <si>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</si>
  <si>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</si>
  <si>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</si>
  <si>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</si>
  <si>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</si>
  <si>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</si>
  <si>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</si>
  <si>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</si>
  <si>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</si>
  <si>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</si>
  <si>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</si>
  <si>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</si>
  <si>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</si>
  <si>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</si>
  <si>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</si>
  <si>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</si>
  <si>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</si>
  <si>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</si>
  <si>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</si>
  <si>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</si>
  <si>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</si>
  <si>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</si>
  <si>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</si>
  <si>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</si>
  <si>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</si>
  <si>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</si>
  <si>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</si>
  <si>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</si>
  <si>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</si>
  <si>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</si>
  <si>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</si>
  <si>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</si>
  <si>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</si>
  <si>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</si>
  <si>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</si>
  <si>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</si>
  <si>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</si>
  <si>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</si>
  <si>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</si>
  <si>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</si>
  <si>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</si>
  <si>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</si>
  <si>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</si>
  <si>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</si>
  <si>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</si>
  <si>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</si>
  <si>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</si>
  <si>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</si>
  <si>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</si>
  <si>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</si>
  <si>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</si>
  <si>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</si>
  <si>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</si>
  <si>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</si>
  <si>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</si>
  <si>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</si>
  <si>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</si>
  <si>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</si>
  <si>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</si>
  <si>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</si>
  <si>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</si>
  <si>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</si>
  <si>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</si>
  <si>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</si>
  <si>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</si>
  <si>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</si>
  <si>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</si>
  <si>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</si>
  <si>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</si>
  <si>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</si>
  <si>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</si>
  <si>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</si>
  <si>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</si>
  <si>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</si>
  <si>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</si>
  <si>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</si>
  <si>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</si>
  <si>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</si>
  <si>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</si>
  <si>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</si>
  <si>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</si>
  <si>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</si>
  <si>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</si>
  <si>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</si>
  <si>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</si>
  <si>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</si>
  <si>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</si>
  <si>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</si>
  <si>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</si>
  <si>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</si>
  <si>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</si>
  <si>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</si>
  <si>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</si>
  <si>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</si>
  <si>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</si>
  <si>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</si>
  <si>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</si>
  <si>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</si>
  <si>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</si>
  <si>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</si>
  <si>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</si>
  <si>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</si>
  <si>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</si>
  <si>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</si>
  <si>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</si>
  <si>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</si>
  <si>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</si>
  <si>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</si>
  <si>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</si>
  <si>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</si>
  <si>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</si>
  <si>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</si>
  <si>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</si>
  <si>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</si>
  <si>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</si>
  <si>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</si>
  <si>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</si>
  <si>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</si>
  <si>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</si>
  <si>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</si>
  <si>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</si>
  <si>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</si>
  <si>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</si>
  <si>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</si>
  <si>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</si>
  <si>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</si>
  <si>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</si>
  <si>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</si>
  <si>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</si>
  <si>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</si>
  <si>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</si>
  <si>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</si>
  <si>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</si>
  <si>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</si>
  <si>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</si>
  <si>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</si>
  <si>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</si>
  <si>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</si>
  <si>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</si>
  <si>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</si>
  <si>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</si>
  <si>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</si>
  <si>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</si>
  <si>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</si>
  <si>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</si>
  <si>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</si>
  <si>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</si>
  <si>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</si>
  <si>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</si>
  <si>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</si>
  <si>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</si>
  <si>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</si>
  <si>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</si>
  <si>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</si>
  <si>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</si>
  <si>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</si>
  <si>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</si>
  <si>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</si>
  <si>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</si>
  <si>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</si>
  <si>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</si>
  <si>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</si>
  <si>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</si>
  <si>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</si>
  <si>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</si>
  <si>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</si>
  <si>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</si>
  <si>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</si>
  <si>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</si>
  <si>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</si>
  <si>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</si>
  <si>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</si>
  <si>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</si>
  <si>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</si>
  <si>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</si>
  <si>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</si>
  <si>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</si>
  <si>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</si>
  <si>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</si>
  <si>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</si>
  <si>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</si>
  <si>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</si>
  <si>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</si>
  <si>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</si>
  <si>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</si>
  <si>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</si>
  <si>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</si>
  <si>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</si>
  <si>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</si>
  <si>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</si>
  <si>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</si>
  <si>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</si>
  <si>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</si>
  <si>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</si>
  <si>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</si>
  <si>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</si>
  <si>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</si>
  <si>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</si>
  <si>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</si>
  <si>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</si>
  <si>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</si>
  <si>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</si>
  <si>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</si>
  <si>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</si>
  <si>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</si>
  <si>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</si>
  <si>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</si>
  <si>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</si>
  <si>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</si>
  <si>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</si>
  <si>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</si>
  <si>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</si>
  <si>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</si>
  <si>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</si>
  <si>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</si>
  <si>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</si>
  <si>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</si>
  <si>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</si>
  <si>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</si>
  <si>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</si>
  <si>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</si>
  <si>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</si>
  <si>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</si>
  <si>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</si>
  <si>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</si>
  <si>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</si>
  <si>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</si>
  <si>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</si>
  <si>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</si>
  <si>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</si>
  <si>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</si>
  <si>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</si>
  <si>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</si>
  <si>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</si>
  <si>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</si>
  <si>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</si>
  <si>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</si>
  <si>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</si>
  <si>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</si>
  <si>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</si>
  <si>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</si>
  <si>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</si>
  <si>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</si>
  <si>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</si>
  <si>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</si>
  <si>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</si>
  <si>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</si>
  <si>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</si>
  <si>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</si>
  <si>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</si>
  <si>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</si>
  <si>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</si>
  <si>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</si>
  <si>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</si>
  <si>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</si>
  <si>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</si>
  <si>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</si>
  <si>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</si>
  <si>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</si>
  <si>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</si>
  <si>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</si>
  <si>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</si>
  <si>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</si>
  <si>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</si>
  <si>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</si>
  <si>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</si>
  <si>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</si>
  <si>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</si>
  <si>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</si>
  <si>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</si>
  <si>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</si>
  <si>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</si>
  <si>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</si>
  <si>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</si>
  <si>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</si>
  <si>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</si>
  <si>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</si>
  <si>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</si>
  <si>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</si>
  <si>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</si>
  <si>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</si>
  <si>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</si>
  <si>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</si>
  <si>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</si>
  <si>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</si>
  <si>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</si>
  <si>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</si>
  <si>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</si>
  <si>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</si>
  <si>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</si>
  <si>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</si>
  <si>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</si>
  <si>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</si>
  <si>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</si>
  <si>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</si>
  <si>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</si>
  <si>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</si>
  <si>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</si>
  <si>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</si>
  <si>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</si>
  <si>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</si>
  <si>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</si>
  <si>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</si>
  <si>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</si>
  <si>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</si>
  <si>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</si>
  <si>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</si>
  <si>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</si>
  <si>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</si>
  <si>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</si>
  <si>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</si>
  <si>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</si>
  <si>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</si>
  <si>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</si>
  <si>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</si>
  <si>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</si>
  <si>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</si>
  <si>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</si>
  <si>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</si>
  <si>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</si>
  <si>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</si>
  <si>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</si>
  <si>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</si>
  <si>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</si>
  <si>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</si>
  <si>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</si>
  <si>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</si>
  <si>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</si>
  <si>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</si>
  <si>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</si>
  <si>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</si>
  <si>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</si>
  <si>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</si>
  <si>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</si>
  <si>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</si>
  <si>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</si>
  <si>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</si>
  <si>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</si>
  <si>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</si>
  <si>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</si>
  <si>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</si>
  <si>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</si>
  <si>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</si>
  <si>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</si>
  <si>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</si>
  <si>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</si>
  <si>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</si>
  <si>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</si>
  <si>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</si>
  <si>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</si>
  <si>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</si>
  <si>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</si>
  <si>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</si>
  <si>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</si>
  <si>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</si>
  <si>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</si>
  <si>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</si>
  <si>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</si>
  <si>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</si>
  <si>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</si>
  <si>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</si>
  <si>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</si>
  <si>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</si>
  <si>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</si>
  <si>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</si>
  <si>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</si>
  <si>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</si>
  <si>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</si>
  <si>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</si>
  <si>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</si>
  <si>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</si>
  <si>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</si>
  <si>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</si>
  <si>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</si>
  <si>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</si>
  <si>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</si>
  <si>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</si>
  <si>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</si>
  <si>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</si>
  <si>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</si>
  <si>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</si>
  <si>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</si>
  <si>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</si>
  <si>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</si>
  <si>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</si>
  <si>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</si>
  <si>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</si>
  <si>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</si>
  <si>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</si>
  <si>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</si>
  <si>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</si>
  <si>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</si>
  <si>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</si>
  <si>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</si>
  <si>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</si>
  <si>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</si>
  <si>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</si>
  <si>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</si>
  <si>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</si>
  <si>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</si>
  <si>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</si>
  <si>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</si>
  <si>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</si>
  <si>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</si>
  <si>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</si>
  <si>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</si>
  <si>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</si>
  <si>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</si>
  <si>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</si>
  <si>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</si>
  <si>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</si>
  <si>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</si>
  <si>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</si>
  <si>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</si>
  <si>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</si>
  <si>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</si>
  <si>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</si>
  <si>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</si>
  <si>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</si>
  <si>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</si>
  <si>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</si>
  <si>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</si>
  <si>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</si>
  <si>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</si>
  <si>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</si>
  <si>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</si>
  <si>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</si>
  <si>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</si>
  <si>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</si>
  <si>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</si>
  <si>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</si>
  <si>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</si>
  <si>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</si>
  <si>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</si>
  <si>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</si>
  <si>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</si>
  <si>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</si>
  <si>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</si>
  <si>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</si>
  <si>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</si>
  <si>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</si>
  <si>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</si>
  <si>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</si>
  <si>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</si>
  <si>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</si>
  <si>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</si>
  <si>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</si>
  <si>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</si>
  <si>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</si>
  <si>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</si>
  <si>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</si>
  <si>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</si>
  <si>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</si>
  <si>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</si>
  <si>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</si>
  <si>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</si>
  <si>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</si>
  <si>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</si>
  <si>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</si>
  <si>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</si>
  <si>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</si>
  <si>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</si>
  <si>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</si>
  <si>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</si>
  <si>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</si>
  <si>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</si>
  <si>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</si>
  <si>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</si>
  <si>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</si>
  <si>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</si>
  <si>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</si>
  <si>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</si>
  <si>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</si>
  <si>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</si>
  <si>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</si>
  <si>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</si>
  <si>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</si>
  <si>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</si>
  <si>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</si>
  <si>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</si>
  <si>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</si>
  <si>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</si>
  <si>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</si>
  <si>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</si>
  <si>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</si>
  <si>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</si>
  <si>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</si>
  <si>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</si>
  <si>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</si>
  <si>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</si>
  <si>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</si>
  <si>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</si>
  <si>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</si>
  <si>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</si>
  <si>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</si>
  <si>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</si>
  <si>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</si>
  <si>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</si>
  <si>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</si>
  <si>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</si>
  <si>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</si>
  <si>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</si>
  <si>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</si>
  <si>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</si>
  <si>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</si>
  <si>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</si>
  <si>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</si>
  <si>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</si>
  <si>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</si>
  <si>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</si>
  <si>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</si>
  <si>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</si>
  <si>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</si>
  <si>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</si>
  <si>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</si>
  <si>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</si>
  <si>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</si>
  <si>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</si>
  <si>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</si>
  <si>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</si>
  <si>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</si>
  <si>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</si>
  <si>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</si>
  <si>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</si>
  <si>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</si>
  <si>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</si>
  <si>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</si>
  <si>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</si>
  <si>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</si>
  <si>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</si>
  <si>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</si>
  <si>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</si>
  <si>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</si>
  <si>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</si>
  <si>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</si>
  <si>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</si>
  <si>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</si>
  <si>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</si>
  <si>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</si>
  <si>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</si>
  <si>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</si>
  <si>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</si>
  <si>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</si>
  <si>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</si>
  <si>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</si>
  <si>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</si>
  <si>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</si>
  <si>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</si>
  <si>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</si>
  <si>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</si>
  <si>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</si>
  <si>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</si>
  <si>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</si>
  <si>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</si>
  <si>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</si>
  <si>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</si>
  <si>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</si>
  <si>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</si>
  <si>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</si>
  <si>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</si>
  <si>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</si>
  <si>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</si>
  <si>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</si>
  <si>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</si>
  <si>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</si>
  <si>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</si>
  <si>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</si>
  <si>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</si>
  <si>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</si>
  <si>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</si>
  <si>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</si>
  <si>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</si>
  <si>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</si>
  <si>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</si>
  <si>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</si>
  <si>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</si>
  <si>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</si>
  <si>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</si>
  <si>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</si>
  <si>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</si>
  <si>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</si>
  <si>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</si>
  <si>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</si>
  <si>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</si>
  <si>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</si>
  <si>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</si>
  <si>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</si>
  <si>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</si>
  <si>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</si>
  <si>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</si>
  <si>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</si>
  <si>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</si>
  <si>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</si>
  <si>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</si>
  <si>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</si>
  <si>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</si>
  <si>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</si>
  <si>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</si>
  <si>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</si>
  <si>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</si>
  <si>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</si>
  <si>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</si>
  <si>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</si>
  <si>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</si>
  <si>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</si>
  <si>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</si>
  <si>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</si>
  <si>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</si>
  <si>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</si>
  <si>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</si>
  <si>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</si>
  <si>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</si>
  <si>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</si>
  <si>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</si>
  <si>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</si>
  <si>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</si>
  <si>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</si>
  <si>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</si>
  <si>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</si>
  <si>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</si>
  <si>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</si>
  <si>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</si>
  <si>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</si>
  <si>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</si>
  <si>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</si>
  <si>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</si>
  <si>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</si>
  <si>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</si>
  <si>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</si>
  <si>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</si>
  <si>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</si>
  <si>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</si>
  <si>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</si>
  <si>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</si>
  <si>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</si>
  <si>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</si>
  <si>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</si>
  <si>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</si>
  <si>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</si>
  <si>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</si>
  <si>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</si>
  <si>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</si>
  <si>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</si>
  <si>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</si>
  <si>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</si>
  <si>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</si>
  <si>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</si>
  <si>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</si>
  <si>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</si>
  <si>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</si>
  <si>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</si>
  <si>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</si>
  <si>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</si>
  <si>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</si>
  <si>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</si>
  <si>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</si>
  <si>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</si>
  <si>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</si>
  <si>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</si>
  <si>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</si>
  <si>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</si>
  <si>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</si>
  <si>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</si>
  <si>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</si>
  <si>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</si>
  <si>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</si>
  <si>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</si>
  <si>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</si>
  <si>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</si>
  <si>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</si>
  <si>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</si>
  <si>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</si>
  <si>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</si>
  <si>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</si>
  <si>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</si>
  <si>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</si>
  <si>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</si>
  <si>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</si>
  <si>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</si>
  <si>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</si>
  <si>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</si>
  <si>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</si>
  <si>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</si>
  <si>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</si>
  <si>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</si>
  <si>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</si>
  <si>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</si>
  <si>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</si>
  <si>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</si>
  <si>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</si>
  <si>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</si>
  <si>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</si>
  <si>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</si>
  <si>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</si>
  <si>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</si>
  <si>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</si>
  <si>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</si>
  <si>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</si>
  <si>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</si>
  <si>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</si>
  <si>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</si>
  <si>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</si>
  <si>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</si>
  <si>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</si>
  <si>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</si>
  <si>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</si>
  <si>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</si>
  <si>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</si>
  <si>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</si>
  <si>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</si>
  <si>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</si>
  <si>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</si>
  <si>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</si>
  <si>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</si>
  <si>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</si>
  <si>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</si>
  <si>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</si>
  <si>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</si>
  <si>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</si>
  <si>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</si>
  <si>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</si>
  <si>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</si>
  <si>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</si>
  <si>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</si>
  <si>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</si>
  <si>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</si>
  <si>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</si>
  <si>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</si>
  <si>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</si>
  <si>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</si>
  <si>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</si>
  <si>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</si>
  <si>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</si>
  <si>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</si>
  <si>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</si>
  <si>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</si>
  <si>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</si>
  <si>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</si>
  <si>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</si>
  <si>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</si>
  <si>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</si>
  <si>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</si>
  <si>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</si>
  <si>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</si>
  <si>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</si>
  <si>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</si>
  <si>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</si>
  <si>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</si>
  <si>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</si>
  <si>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</si>
  <si>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</si>
  <si>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</si>
  <si>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</si>
  <si>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</si>
  <si>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</si>
  <si>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</si>
  <si>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</si>
  <si>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</si>
  <si>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</si>
  <si>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</si>
  <si>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</si>
  <si>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</si>
  <si>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</si>
  <si>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</si>
  <si>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</si>
  <si>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</si>
  <si>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</si>
  <si>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</si>
  <si>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</si>
  <si>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</si>
  <si>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</si>
  <si>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</si>
  <si>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</si>
  <si>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</si>
  <si>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</si>
  <si>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</si>
  <si>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</si>
  <si>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</si>
  <si>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</si>
  <si>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</si>
  <si>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</si>
  <si>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</si>
  <si>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</si>
  <si>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</si>
  <si>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</si>
  <si>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</si>
  <si>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</si>
  <si>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</si>
  <si>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</si>
  <si>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</si>
  <si>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</si>
  <si>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</si>
  <si>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</si>
  <si>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</si>
  <si>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</si>
  <si>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</si>
  <si>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</si>
  <si>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</si>
  <si>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</si>
  <si>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</si>
  <si>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</si>
  <si>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</si>
  <si>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</si>
  <si>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</si>
  <si>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</si>
  <si>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</si>
  <si>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</si>
  <si>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</si>
  <si>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</si>
  <si>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</si>
  <si>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</si>
  <si>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</si>
  <si>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</si>
  <si>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</si>
  <si>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</si>
  <si>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</si>
  <si>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</si>
  <si>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</si>
  <si>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</si>
  <si>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</si>
  <si>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</si>
  <si>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</si>
  <si>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</si>
  <si>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</si>
  <si>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</si>
  <si>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</si>
  <si>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</si>
  <si>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</si>
  <si>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</si>
  <si>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</si>
  <si>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</si>
  <si>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</si>
  <si>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</si>
  <si>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</si>
  <si>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</si>
  <si>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</si>
  <si>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</si>
  <si>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</si>
  <si>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</si>
  <si>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</si>
  <si>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</si>
  <si>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</si>
  <si>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</si>
  <si>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</si>
  <si>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</si>
  <si>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</si>
  <si>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</si>
  <si>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</si>
  <si>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</si>
  <si>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</si>
  <si>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</si>
  <si>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</si>
  <si>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</si>
  <si>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</si>
  <si>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</si>
  <si>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</si>
  <si>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</si>
  <si>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</si>
  <si>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</si>
  <si>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</si>
  <si>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</si>
  <si>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</si>
  <si>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</si>
  <si>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</si>
  <si>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</si>
  <si>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</si>
  <si>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</si>
  <si>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</si>
  <si>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</si>
  <si>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</si>
  <si>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</si>
  <si>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</si>
  <si>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</si>
  <si>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</si>
  <si>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</si>
  <si>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</si>
  <si>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</si>
  <si>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</si>
  <si>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</si>
  <si>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</si>
  <si>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</si>
  <si>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</si>
  <si>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</si>
  <si>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</si>
  <si>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</si>
  <si>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</si>
  <si>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</si>
  <si>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</si>
  <si>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</si>
  <si>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</si>
  <si>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</si>
  <si>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</si>
  <si>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</si>
  <si>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</si>
  <si>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</si>
  <si>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</si>
  <si>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</si>
  <si>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</si>
  <si>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</si>
  <si>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</si>
  <si>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</si>
  <si>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</si>
  <si>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</si>
  <si>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</si>
  <si>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</si>
  <si>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</si>
  <si>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</si>
  <si>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</si>
  <si>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</si>
  <si>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</si>
  <si>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</si>
  <si>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</si>
  <si>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</si>
  <si>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</si>
  <si>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</si>
  <si>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</si>
  <si>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</si>
  <si>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</si>
  <si>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</si>
  <si>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</si>
  <si>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</si>
  <si>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</si>
  <si>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</si>
  <si>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</si>
  <si>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</si>
  <si>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</si>
  <si>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</si>
  <si>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</si>
  <si>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</si>
  <si>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</si>
  <si>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</si>
  <si>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</si>
  <si>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</si>
  <si>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</si>
  <si>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</si>
  <si>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</si>
  <si>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</si>
  <si>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</si>
  <si>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</si>
  <si>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</si>
  <si>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</si>
  <si>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</si>
  <si>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</si>
  <si>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</si>
  <si>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</si>
  <si>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</si>
  <si>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</si>
  <si>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</si>
  <si>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</si>
  <si>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</si>
  <si>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</si>
  <si>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</si>
  <si>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</si>
  <si>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</si>
  <si>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</si>
  <si>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</si>
  <si>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</si>
  <si>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</si>
  <si>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</si>
  <si>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</si>
  <si>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</si>
  <si>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</si>
  <si>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</si>
  <si>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</si>
  <si>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</si>
  <si>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</si>
  <si>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</si>
  <si>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</si>
  <si>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</si>
  <si>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</si>
  <si>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</si>
  <si>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</si>
  <si>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</si>
  <si>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</si>
  <si>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</si>
  <si>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</si>
  <si>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</si>
  <si>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</si>
  <si>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</si>
  <si>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</si>
  <si>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</si>
  <si>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</si>
  <si>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</si>
  <si>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</si>
  <si>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</si>
  <si>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</si>
  <si>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</si>
  <si>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</si>
  <si>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</si>
  <si>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</si>
  <si>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</si>
  <si>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</si>
  <si>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</si>
  <si>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</si>
  <si>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</si>
  <si>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</si>
  <si>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</si>
  <si>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</si>
  <si>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</si>
  <si>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</si>
  <si>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</si>
  <si>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</si>
  <si>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</si>
  <si>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</si>
  <si>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</si>
  <si>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</si>
  <si>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</si>
  <si>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</si>
  <si>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</si>
  <si>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</si>
  <si>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</si>
  <si>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</si>
  <si>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</si>
  <si>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</si>
  <si>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</si>
  <si>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</si>
  <si>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</si>
  <si>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</si>
  <si>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</si>
  <si>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</si>
  <si>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</si>
  <si>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</si>
  <si>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</si>
  <si>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</si>
  <si>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</si>
  <si>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</si>
  <si>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</si>
  <si>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</si>
  <si>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</si>
  <si>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</si>
  <si>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</si>
  <si>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</si>
  <si>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</si>
  <si>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</si>
  <si>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</si>
  <si>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</si>
  <si>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</si>
  <si>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</si>
  <si>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</si>
  <si>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</si>
  <si>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</si>
  <si>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</si>
  <si>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</si>
  <si>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</si>
  <si>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</si>
  <si>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</si>
  <si>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</si>
  <si>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</si>
  <si>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</si>
  <si>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</si>
  <si>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</si>
  <si>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</si>
  <si>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</si>
  <si>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</si>
  <si>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</si>
  <si>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</si>
  <si>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</si>
  <si>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</si>
  <si>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</si>
  <si>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</si>
  <si>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</si>
  <si>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</si>
  <si>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</si>
  <si>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</si>
  <si>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</si>
  <si>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</si>
  <si>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</si>
  <si>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</si>
  <si>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</si>
  <si>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</si>
  <si>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</si>
  <si>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</si>
  <si>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</si>
  <si>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</si>
  <si>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</si>
  <si>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</si>
  <si>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</si>
  <si>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</si>
  <si>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</si>
  <si>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</si>
  <si>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</si>
  <si>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</si>
  <si>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</si>
  <si>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</si>
  <si>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</si>
  <si>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</si>
  <si>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</si>
  <si>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</si>
  <si>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</si>
  <si>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</si>
  <si>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</si>
  <si>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</si>
  <si>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</si>
  <si>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</si>
  <si>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</si>
  <si>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</si>
  <si>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</si>
  <si>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</si>
  <si>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</si>
  <si>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</si>
  <si>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</si>
  <si>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</si>
  <si>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</si>
  <si>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</si>
  <si>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</si>
  <si>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</si>
  <si>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</si>
  <si>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</si>
  <si>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</si>
  <si>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</si>
  <si>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</si>
  <si>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</si>
  <si>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</si>
  <si>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</si>
  <si>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</si>
  <si>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</si>
  <si>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</si>
  <si>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</si>
  <si>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</si>
  <si>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</si>
  <si>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</si>
  <si>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</si>
  <si>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</si>
  <si>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</si>
  <si>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</si>
  <si>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</si>
  <si>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</si>
  <si>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</si>
  <si>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</si>
  <si>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</si>
  <si>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</si>
  <si>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</si>
  <si>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</si>
  <si>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</si>
  <si>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</si>
  <si>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</si>
  <si>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</si>
  <si>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</si>
  <si>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</si>
  <si>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</si>
  <si>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</si>
  <si>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</si>
  <si>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</si>
  <si>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</si>
  <si>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</si>
  <si>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</si>
  <si>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</si>
  <si>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</si>
  <si>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</si>
  <si>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</si>
  <si>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</si>
  <si>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</si>
  <si>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</si>
  <si>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</si>
  <si>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</si>
  <si>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</si>
  <si>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</si>
  <si>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</si>
  <si>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</si>
  <si>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</si>
  <si>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</si>
  <si>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</si>
  <si>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</si>
  <si>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</si>
  <si>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</si>
  <si>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</si>
  <si>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</si>
  <si>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</si>
  <si>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</si>
  <si>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</si>
  <si>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</si>
  <si>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</si>
  <si>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</si>
  <si>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</si>
  <si>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</si>
  <si>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</si>
  <si>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</si>
  <si>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</si>
  <si>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</si>
  <si>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</si>
  <si>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</si>
  <si>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</si>
  <si>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</si>
  <si>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</si>
  <si>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</si>
  <si>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</si>
  <si>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</si>
  <si>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</si>
  <si>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</si>
  <si>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</si>
  <si>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</si>
  <si>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</si>
  <si>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</si>
  <si>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</si>
  <si>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</si>
  <si>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</si>
  <si>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</si>
  <si>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</si>
  <si>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</si>
  <si>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</si>
  <si>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</si>
  <si>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</si>
  <si>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</si>
  <si>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</si>
  <si>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</si>
  <si>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</si>
  <si>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</si>
  <si>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</si>
  <si>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</si>
  <si>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</si>
  <si>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</si>
  <si>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</si>
  <si>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</si>
  <si>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</si>
  <si>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</si>
  <si>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</si>
  <si>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</si>
  <si>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</si>
  <si>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</si>
  <si>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</si>
  <si>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</si>
  <si>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</si>
  <si>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</si>
  <si>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</si>
  <si>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</si>
  <si>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</si>
  <si>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</si>
  <si>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</si>
  <si>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</si>
  <si>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</si>
  <si>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</si>
  <si>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</si>
  <si>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</si>
  <si>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</si>
  <si>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</si>
  <si>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</si>
  <si>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</si>
  <si>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</si>
  <si>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</si>
  <si>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</si>
  <si>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</si>
  <si>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</si>
  <si>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</si>
  <si>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</si>
  <si>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</si>
  <si>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</si>
  <si>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</si>
  <si>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</si>
  <si>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</si>
  <si>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</si>
  <si>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</si>
  <si>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</si>
  <si>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</si>
  <si>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</si>
  <si>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</si>
  <si>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</si>
  <si>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</si>
  <si>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</si>
  <si>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</si>
  <si>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</si>
  <si>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</si>
  <si>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</si>
  <si>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</si>
  <si>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</si>
  <si>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</si>
  <si>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</si>
  <si>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</si>
  <si>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</si>
  <si>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</si>
  <si>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</si>
  <si>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</si>
  <si>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</si>
  <si>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</si>
  <si>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</si>
  <si>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</si>
  <si>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</si>
  <si>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</si>
  <si>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</si>
  <si>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</si>
  <si>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</si>
  <si>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</si>
  <si>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</si>
  <si>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</si>
  <si>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</si>
  <si>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</si>
  <si>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</si>
  <si>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</si>
  <si>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</si>
  <si>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</si>
  <si>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</si>
  <si>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</si>
  <si>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</si>
  <si>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</si>
  <si>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</si>
  <si>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</si>
  <si>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</si>
  <si>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</si>
  <si>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</si>
  <si>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</si>
  <si>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</si>
  <si>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</si>
  <si>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</si>
  <si>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</si>
  <si>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</si>
  <si>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</si>
  <si>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</si>
  <si>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</si>
  <si>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</si>
  <si>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</si>
  <si>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</si>
  <si>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</si>
  <si>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</si>
  <si>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</si>
  <si>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</si>
  <si>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</si>
  <si>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</si>
  <si>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</si>
  <si>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</si>
  <si>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</si>
  <si>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</si>
  <si>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</si>
  <si>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</si>
  <si>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</si>
  <si>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</si>
  <si>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</si>
  <si>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</si>
  <si>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</si>
  <si>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</si>
  <si>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</si>
  <si>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</si>
  <si>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</si>
  <si>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</si>
  <si>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</si>
  <si>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</si>
  <si>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</si>
  <si>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</si>
  <si>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</si>
  <si>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</si>
  <si>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</si>
  <si>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</si>
  <si>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</si>
  <si>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</si>
  <si>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</si>
  <si>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</si>
  <si>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</si>
  <si>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</si>
  <si>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</si>
  <si>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</si>
  <si>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</si>
  <si>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</si>
  <si>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</si>
  <si>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</si>
  <si>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</si>
  <si>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</si>
  <si>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</si>
  <si>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</si>
  <si>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</si>
  <si>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</si>
  <si>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</si>
  <si>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</si>
  <si>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</si>
  <si>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</si>
  <si>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</si>
  <si>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</si>
  <si>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</si>
  <si>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</si>
  <si>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</si>
  <si>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</si>
  <si>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</si>
  <si>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</si>
  <si>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</si>
  <si>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</si>
  <si>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</si>
  <si>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</si>
  <si>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</si>
  <si>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</si>
  <si>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</si>
  <si>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</si>
  <si>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</si>
  <si>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</si>
  <si>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</si>
  <si>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</si>
  <si>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</si>
  <si>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</si>
  <si>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</si>
  <si>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</si>
  <si>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</si>
  <si>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</si>
  <si>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</si>
  <si>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</si>
  <si>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</si>
  <si>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</si>
  <si>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</si>
  <si>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</si>
  <si>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</si>
  <si>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</si>
  <si>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</si>
  <si>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</si>
  <si>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</si>
  <si>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</si>
  <si>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</si>
  <si>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</si>
  <si>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</si>
  <si>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</si>
  <si>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</si>
  <si>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</si>
  <si>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</si>
  <si>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</si>
  <si>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</si>
  <si>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</si>
  <si>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</si>
  <si>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</si>
  <si>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</si>
  <si>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</si>
  <si>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</si>
  <si>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</si>
  <si>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</si>
  <si>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</si>
  <si>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</si>
  <si>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</si>
  <si>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</si>
  <si>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</si>
  <si>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</si>
  <si>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</si>
  <si>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</si>
  <si>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</si>
  <si>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</si>
  <si>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</si>
  <si>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</si>
  <si>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</si>
  <si>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</si>
  <si>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</si>
  <si>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</si>
  <si>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</si>
  <si>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</si>
  <si>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</si>
  <si>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</si>
  <si>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</si>
  <si>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</si>
  <si>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</si>
  <si>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</si>
  <si>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</si>
  <si>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</si>
  <si>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</si>
  <si>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</si>
  <si>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</si>
  <si>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</si>
  <si>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</si>
  <si>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</si>
  <si>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</si>
  <si>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</si>
  <si>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</si>
  <si>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</si>
  <si>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</si>
  <si>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</si>
  <si>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</si>
  <si>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</si>
  <si>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</si>
  <si>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</si>
  <si>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</si>
  <si>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</si>
  <si>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</si>
  <si>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</si>
  <si>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</si>
  <si>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</si>
  <si>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</si>
  <si>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</si>
  <si>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</si>
  <si>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</si>
  <si>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</si>
  <si>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</si>
  <si>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</si>
  <si>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</si>
  <si>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</si>
  <si>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</si>
  <si>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</si>
  <si>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</si>
  <si>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</si>
  <si>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</si>
  <si>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</si>
  <si>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</si>
  <si>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</si>
  <si>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</si>
  <si>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</si>
  <si>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</si>
  <si>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</si>
  <si>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</si>
  <si>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</si>
  <si>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</si>
  <si>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</si>
  <si>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</si>
  <si>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</si>
  <si>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</si>
  <si>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</si>
  <si>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</si>
  <si>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</si>
  <si>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</si>
  <si>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</si>
  <si>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</si>
  <si>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</si>
  <si>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</si>
  <si>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</si>
  <si>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</si>
  <si>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</si>
  <si>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</si>
  <si>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</si>
  <si>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</si>
  <si>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</si>
  <si>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</si>
  <si>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</si>
  <si>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</si>
  <si>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</si>
  <si>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</si>
  <si>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</si>
  <si>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</si>
  <si>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</si>
  <si>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</si>
  <si>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</si>
  <si>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</si>
  <si>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</si>
  <si>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</si>
  <si>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</si>
  <si>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</si>
  <si>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</si>
  <si>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</si>
  <si>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</si>
  <si>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</si>
  <si>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</si>
  <si>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</si>
  <si>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</si>
  <si>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</si>
  <si>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</si>
  <si>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</si>
  <si>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</si>
  <si>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</si>
  <si>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</si>
  <si>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</si>
  <si>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</si>
  <si>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</si>
  <si>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</si>
  <si>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</si>
  <si>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</si>
  <si>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</si>
  <si>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</si>
  <si>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</si>
  <si>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</si>
  <si>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</si>
  <si>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</si>
  <si>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</si>
  <si>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</si>
  <si>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</si>
  <si>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</si>
  <si>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</si>
  <si>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</si>
  <si>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</si>
  <si>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</si>
  <si>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</si>
  <si>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</si>
  <si>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</si>
  <si>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</si>
  <si>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</si>
  <si>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</si>
  <si>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</si>
  <si>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</si>
  <si>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</si>
  <si>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</si>
  <si>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</si>
  <si>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</si>
  <si>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</si>
  <si>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</si>
  <si>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</si>
  <si>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</si>
  <si>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</si>
  <si>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</si>
  <si>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</si>
  <si>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</si>
  <si>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</si>
  <si>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</si>
  <si>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</si>
  <si>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</si>
  <si>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</si>
  <si>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</si>
  <si>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</si>
  <si>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</si>
  <si>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</si>
  <si>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</si>
  <si>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</si>
  <si>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</si>
  <si>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</si>
  <si>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</si>
  <si>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</si>
  <si>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</si>
  <si>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</si>
  <si>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</si>
  <si>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</si>
  <si>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</si>
  <si>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</si>
  <si>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</si>
  <si>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</si>
  <si>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</si>
  <si>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</si>
  <si>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</si>
  <si>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</si>
  <si>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</si>
  <si>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</si>
  <si>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</si>
  <si>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</si>
  <si>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</si>
  <si>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</si>
  <si>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</si>
  <si>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</si>
  <si>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</si>
  <si>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</si>
  <si>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</si>
  <si>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</si>
  <si>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</si>
  <si>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</si>
  <si>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</si>
  <si>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</si>
  <si>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</si>
  <si>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</si>
  <si>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</si>
  <si>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</si>
  <si>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</si>
  <si>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</si>
  <si>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</si>
  <si>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</si>
  <si>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</si>
  <si>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</si>
  <si>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</si>
  <si>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</si>
  <si>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</si>
  <si>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</si>
  <si>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</si>
  <si>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</si>
  <si>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</si>
  <si>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</si>
  <si>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</si>
  <si>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</si>
  <si>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</si>
  <si>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</si>
  <si>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</si>
  <si>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</si>
  <si>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</si>
  <si>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</si>
  <si>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</si>
  <si>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</si>
  <si>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</si>
  <si>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</si>
  <si>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</si>
  <si>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</si>
  <si>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</si>
  <si>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</si>
  <si>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</si>
  <si>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</si>
  <si>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</si>
  <si>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</si>
  <si>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</si>
  <si>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</si>
  <si>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</si>
  <si>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</si>
  <si>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</si>
  <si>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</si>
  <si>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</si>
  <si>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</si>
  <si>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</si>
  <si>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</si>
  <si>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</si>
  <si>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</si>
  <si>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</si>
  <si>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</si>
  <si>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</si>
  <si>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</si>
  <si>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</si>
  <si>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</si>
  <si>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</si>
  <si>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</si>
  <si>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</si>
  <si>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</si>
  <si>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</si>
  <si>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</si>
  <si>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</si>
  <si>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</si>
  <si>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</si>
  <si>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</si>
  <si>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</si>
  <si>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</si>
  <si>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</si>
  <si>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</si>
  <si>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</si>
  <si>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</si>
  <si>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</si>
  <si>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</si>
  <si>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</si>
  <si>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</si>
  <si>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</si>
  <si>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</si>
  <si>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</si>
  <si>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</si>
  <si>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</si>
  <si>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</si>
  <si>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</si>
  <si>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</si>
  <si>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</si>
  <si>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</si>
  <si>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</si>
  <si>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</si>
  <si>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</si>
  <si>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</si>
  <si>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</si>
  <si>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</si>
  <si>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</si>
  <si>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</si>
  <si>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</si>
  <si>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</si>
  <si>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</si>
  <si>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</si>
  <si>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</si>
  <si>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</si>
  <si>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</si>
  <si>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</si>
  <si>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</si>
  <si>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</si>
  <si>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</si>
  <si>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</si>
  <si>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</si>
  <si>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</si>
  <si>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</si>
  <si>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</si>
  <si>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</si>
  <si>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</si>
  <si>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</si>
  <si>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</si>
  <si>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</si>
  <si>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</si>
  <si>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</si>
  <si>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</si>
  <si>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</si>
  <si>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</si>
  <si>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</si>
  <si>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</si>
  <si>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</si>
  <si>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</si>
  <si>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</si>
  <si>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</si>
  <si>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</si>
  <si>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</si>
  <si>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</si>
  <si>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</si>
  <si>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</si>
  <si>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</si>
  <si>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</si>
  <si>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</si>
  <si>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</si>
  <si>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</si>
  <si>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</si>
  <si>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</si>
  <si>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</si>
  <si>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</si>
  <si>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</si>
  <si>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</si>
  <si>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</si>
  <si>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</si>
  <si>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</si>
  <si>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</si>
  <si>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</si>
  <si>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</si>
  <si>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</si>
  <si>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</si>
  <si>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</si>
  <si>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</si>
  <si>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</si>
  <si>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</si>
  <si>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</si>
  <si>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</si>
  <si>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</si>
  <si>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</si>
  <si>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</si>
  <si>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</si>
  <si>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</si>
  <si>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</si>
  <si>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</si>
  <si>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</si>
  <si>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</si>
  <si>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</si>
  <si>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</si>
  <si>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</si>
  <si>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</si>
  <si>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</si>
  <si>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</si>
  <si>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</si>
  <si>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</si>
  <si>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</si>
  <si>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</si>
  <si>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</si>
  <si>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</si>
  <si>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</si>
  <si>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</si>
  <si>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</si>
  <si>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</si>
  <si>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</si>
  <si>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</si>
  <si>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</si>
  <si>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</si>
  <si>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</si>
  <si>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</si>
  <si>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</si>
  <si>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</si>
  <si>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</si>
  <si>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</si>
  <si>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</si>
  <si>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</si>
  <si>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</si>
  <si>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</si>
  <si>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</si>
  <si>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</si>
  <si>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</si>
  <si>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</si>
  <si>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</si>
  <si>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</si>
  <si>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</si>
  <si>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</si>
  <si>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</si>
  <si>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</si>
  <si>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</si>
  <si>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</si>
  <si>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</si>
  <si>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</si>
  <si>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</si>
  <si>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</si>
  <si>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</si>
  <si>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</si>
  <si>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</si>
  <si>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</si>
  <si>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</si>
  <si>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</si>
  <si>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</si>
  <si>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</si>
  <si>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</si>
  <si>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</si>
  <si>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</si>
  <si>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</si>
  <si>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</si>
  <si>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</si>
  <si>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</si>
  <si>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</si>
  <si>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</si>
  <si>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</si>
  <si>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</si>
  <si>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</si>
  <si>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</si>
  <si>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</si>
  <si>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</si>
  <si>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</si>
  <si>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</si>
  <si>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</si>
  <si>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</si>
  <si>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</si>
  <si>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</si>
  <si>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</si>
  <si>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</si>
  <si>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</si>
  <si>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</si>
  <si>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</si>
  <si>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</si>
  <si>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</si>
  <si>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</si>
  <si>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</si>
  <si>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</si>
  <si>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</si>
  <si>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</si>
  <si>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</si>
  <si>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</si>
  <si>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</si>
  <si>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</si>
  <si>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</si>
  <si>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</si>
  <si>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</si>
  <si>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</si>
  <si>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</si>
  <si>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</si>
  <si>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</si>
  <si>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</si>
  <si>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</si>
  <si>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</si>
  <si>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</si>
  <si>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</si>
  <si>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</si>
  <si>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</si>
  <si>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</si>
  <si>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</si>
  <si>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</si>
  <si>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</si>
  <si>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</si>
  <si>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</si>
  <si>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</si>
  <si>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</si>
  <si>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</si>
  <si>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</si>
  <si>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</si>
  <si>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</si>
  <si>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</si>
  <si>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</si>
  <si>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</si>
  <si>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</si>
  <si>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</si>
  <si>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</si>
  <si>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</si>
  <si>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</si>
  <si>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</si>
  <si>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</si>
  <si>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</si>
  <si>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</si>
  <si>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</si>
  <si>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</si>
  <si>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</si>
  <si>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</si>
  <si>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</si>
  <si>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</si>
  <si>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</si>
  <si>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</si>
  <si>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</si>
  <si>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</si>
  <si>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</si>
  <si>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</si>
  <si>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</si>
  <si>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</si>
  <si>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</si>
  <si>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</si>
  <si>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</si>
  <si>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</si>
  <si>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</si>
  <si>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</si>
  <si>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</si>
  <si>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</si>
  <si>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</si>
  <si>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</si>
  <si>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</si>
  <si>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</si>
  <si>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</si>
  <si>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</si>
  <si>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</si>
  <si>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</si>
  <si>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</si>
  <si>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</si>
  <si>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</si>
  <si>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</si>
  <si>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</si>
  <si>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</si>
  <si>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</si>
  <si>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</si>
  <si>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</si>
  <si>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</si>
  <si>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</si>
  <si>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</si>
  <si>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</si>
  <si>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</si>
  <si>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</si>
  <si>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</si>
  <si>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</si>
  <si>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</si>
  <si>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</si>
  <si>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</si>
  <si>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</si>
  <si>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</si>
  <si>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</si>
  <si>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</si>
  <si>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</si>
  <si>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</si>
  <si>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</si>
  <si>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</si>
  <si>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</si>
  <si>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</si>
  <si>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</si>
  <si>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</si>
  <si>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</si>
  <si>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</si>
  <si>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</si>
  <si>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</si>
  <si>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</si>
  <si>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</si>
  <si>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</si>
  <si>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</si>
  <si>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</si>
  <si>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</si>
  <si>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</si>
  <si>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</si>
  <si>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</si>
  <si>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</si>
  <si>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</si>
  <si>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</si>
  <si>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</si>
  <si>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</si>
  <si>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</si>
  <si>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</si>
  <si>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</si>
  <si>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</si>
  <si>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</si>
  <si>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</si>
  <si>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</si>
  <si>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</si>
  <si>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</si>
  <si>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</si>
  <si>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</si>
  <si>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</si>
  <si>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</si>
  <si>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</si>
  <si>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</si>
  <si>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</si>
  <si>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</si>
  <si>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</si>
  <si>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</si>
  <si>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</si>
  <si>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</si>
  <si>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</si>
  <si>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</si>
  <si>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</si>
  <si>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</si>
  <si>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</si>
  <si>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</si>
  <si>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</si>
  <si>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</si>
  <si>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</si>
  <si>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</si>
  <si>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</si>
  <si>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</si>
  <si>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</si>
  <si>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</si>
  <si>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</si>
  <si>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</si>
  <si>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</si>
  <si>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</si>
  <si>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</si>
  <si>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</si>
  <si>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</si>
  <si>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</si>
  <si>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</si>
  <si>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</si>
  <si>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</si>
  <si>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</si>
  <si>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</si>
  <si>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</si>
  <si>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</si>
  <si>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</si>
  <si>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</si>
  <si>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</si>
  <si>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</si>
  <si>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</si>
  <si>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</si>
  <si>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</si>
  <si>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</si>
  <si>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</si>
  <si>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</si>
  <si>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</si>
  <si>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</si>
  <si>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</si>
  <si>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</si>
  <si>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</si>
  <si>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</si>
  <si>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</si>
  <si>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</si>
  <si>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</si>
  <si>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</si>
  <si>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</si>
  <si>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</si>
  <si>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</si>
  <si>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</si>
  <si>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</si>
  <si>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</si>
  <si>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</si>
  <si>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</si>
  <si>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</si>
  <si>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</si>
  <si>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</si>
  <si>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</si>
  <si>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</si>
  <si>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</si>
  <si>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</si>
  <si>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</si>
  <si>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</si>
  <si>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</si>
  <si>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</si>
  <si>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</si>
  <si>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</si>
  <si>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</si>
  <si>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</si>
  <si>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</si>
  <si>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</si>
  <si>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</si>
  <si>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</si>
  <si>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</si>
  <si>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</si>
  <si>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</si>
  <si>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</si>
  <si>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</si>
  <si>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</si>
  <si>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</si>
  <si>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</si>
  <si>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</si>
  <si>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</si>
  <si>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</si>
  <si>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</si>
  <si>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</si>
  <si>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</si>
  <si>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</si>
  <si>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</si>
  <si>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</si>
  <si>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</si>
  <si>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</si>
  <si>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</si>
  <si>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</si>
  <si>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</si>
  <si>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</si>
  <si>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</si>
  <si>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</si>
  <si>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</si>
  <si>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</si>
  <si>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</si>
  <si>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</si>
  <si>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</si>
  <si>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</si>
  <si>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</si>
  <si>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</si>
  <si>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</si>
  <si>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</si>
  <si>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</si>
  <si>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</si>
  <si>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</si>
  <si>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</si>
  <si>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</si>
  <si>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</si>
  <si>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</si>
  <si>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</si>
  <si>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</si>
  <si>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</si>
  <si>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</si>
  <si>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</si>
  <si>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</si>
  <si>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</si>
  <si>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</si>
  <si>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</si>
  <si>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</si>
  <si>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</si>
  <si>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</si>
  <si>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</si>
  <si>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</si>
  <si>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</si>
  <si>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</si>
  <si>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</si>
  <si>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</si>
  <si>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</si>
  <si>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</si>
  <si>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</si>
  <si>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</si>
  <si>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</si>
  <si>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</si>
  <si>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</si>
  <si>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</si>
  <si>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</si>
  <si>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</si>
  <si>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</si>
  <si>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</si>
  <si>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</si>
  <si>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</si>
  <si>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</si>
  <si>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</si>
  <si>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</si>
  <si>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</si>
  <si>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</si>
  <si>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</si>
  <si>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</si>
  <si>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</si>
  <si>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</si>
  <si>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</si>
  <si>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</si>
  <si>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</si>
  <si>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</si>
  <si>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</si>
  <si>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</si>
  <si>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</si>
  <si>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</si>
  <si>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</si>
  <si>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</si>
  <si>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</si>
  <si>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</si>
  <si>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</si>
  <si>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</si>
  <si>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</si>
  <si>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</si>
  <si>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</si>
  <si>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</si>
  <si>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</si>
  <si>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</si>
  <si>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</si>
  <si>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</si>
  <si>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</si>
  <si>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</si>
  <si>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</si>
  <si>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</si>
  <si>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</si>
  <si>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</si>
  <si>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</si>
  <si>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</si>
  <si>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</si>
  <si>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</si>
  <si>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</si>
  <si>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</si>
  <si>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</si>
  <si>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</si>
  <si>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</si>
  <si>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</si>
  <si>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</si>
  <si>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</si>
  <si>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</si>
  <si>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</si>
  <si>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</si>
  <si>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</si>
  <si>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</si>
  <si>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</si>
  <si>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</si>
  <si>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</si>
  <si>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</si>
  <si>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</si>
  <si>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</si>
  <si>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</si>
  <si>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</si>
  <si>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</si>
  <si>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</si>
  <si>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</si>
  <si>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</si>
  <si>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</si>
  <si>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</si>
  <si>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</si>
  <si>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</si>
  <si>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</si>
  <si>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</si>
  <si>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</si>
  <si>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</si>
  <si>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</si>
  <si>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</si>
  <si>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</si>
  <si>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</si>
  <si>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</si>
  <si>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</si>
  <si>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</si>
  <si>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</si>
  <si>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</si>
  <si>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</si>
  <si>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</si>
  <si>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</si>
  <si>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</si>
  <si>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</si>
  <si>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</si>
  <si>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</si>
  <si>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</si>
  <si>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</si>
  <si>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</si>
  <si>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</si>
  <si>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</si>
  <si>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</si>
  <si>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</si>
  <si>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</si>
  <si>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</si>
  <si>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</si>
  <si>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</si>
  <si>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</si>
  <si>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</si>
  <si>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</si>
  <si>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</si>
  <si>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</si>
  <si>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</si>
  <si>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</si>
  <si>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</si>
  <si>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</si>
  <si>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</si>
  <si>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</si>
  <si>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</si>
  <si>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</si>
  <si>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</si>
  <si>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</si>
  <si>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</si>
  <si>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</si>
  <si>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</si>
  <si>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</si>
  <si>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</si>
  <si>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</si>
  <si>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</si>
  <si>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</si>
  <si>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</si>
  <si>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</si>
  <si>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</si>
  <si>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</si>
  <si>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</si>
  <si>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</si>
  <si>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</si>
  <si>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</si>
  <si>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</si>
  <si>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</si>
  <si>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</si>
  <si>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</si>
  <si>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</si>
  <si>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</si>
  <si>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</si>
  <si>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</si>
  <si>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</si>
  <si>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</si>
  <si>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</si>
  <si>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</si>
  <si>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</si>
  <si>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</si>
  <si>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</si>
  <si>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</si>
  <si>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</si>
  <si>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</si>
  <si>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</si>
  <si>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</si>
  <si>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</si>
  <si>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</si>
  <si>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</si>
  <si>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</si>
  <si>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</si>
  <si>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</si>
  <si>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</si>
  <si>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</si>
  <si>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</si>
  <si>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</si>
  <si>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</si>
  <si>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</si>
  <si>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</si>
  <si>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</si>
  <si>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</si>
  <si>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</si>
  <si>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</si>
  <si>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</si>
  <si>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</si>
  <si>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</si>
  <si>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</si>
  <si>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</si>
  <si>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</si>
  <si>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</si>
  <si>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</si>
  <si>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</si>
  <si>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</si>
  <si>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</si>
  <si>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</si>
  <si>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</si>
  <si>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</si>
  <si>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</si>
  <si>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</si>
  <si>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</si>
  <si>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</si>
  <si>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</si>
  <si>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</si>
  <si>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</si>
  <si>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</si>
  <si>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</si>
  <si>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</si>
  <si>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</si>
  <si>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</si>
  <si>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</si>
  <si>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</si>
  <si>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</si>
  <si>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</si>
  <si>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</si>
  <si>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</si>
  <si>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</si>
  <si>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</si>
  <si>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</si>
  <si>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</si>
  <si>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</si>
  <si>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</si>
  <si>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</si>
  <si>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</si>
  <si>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</si>
  <si>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</si>
  <si>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</si>
  <si>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</si>
  <si>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</si>
  <si>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</si>
  <si>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</si>
  <si>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</si>
  <si>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</si>
  <si>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</si>
  <si>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</si>
  <si>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</si>
  <si>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</si>
  <si>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</si>
  <si>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</si>
  <si>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</si>
  <si>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</si>
  <si>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</si>
  <si>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</si>
  <si>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</si>
  <si>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</si>
  <si>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</si>
  <si>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</si>
  <si>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</si>
  <si>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</si>
  <si>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</si>
  <si>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</si>
  <si>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</si>
  <si>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</si>
  <si>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</si>
  <si>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</si>
  <si>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</si>
  <si>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</si>
  <si>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</si>
  <si>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</si>
  <si>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</si>
  <si>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</si>
  <si>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</si>
  <si>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</si>
  <si>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</si>
  <si>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</si>
  <si>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</si>
  <si>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</si>
  <si>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</si>
  <si>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</si>
  <si>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</si>
  <si>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</si>
  <si>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</si>
  <si>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</si>
  <si>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</si>
  <si>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</si>
  <si>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</si>
  <si>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</si>
  <si>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</si>
  <si>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</si>
  <si>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</si>
  <si>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</si>
  <si>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</si>
  <si>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</si>
  <si>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</si>
  <si>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</si>
  <si>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</si>
  <si>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</si>
  <si>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</si>
  <si>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</si>
  <si>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</si>
  <si>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</si>
  <si>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</si>
  <si>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</si>
  <si>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</si>
  <si>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</si>
  <si>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</si>
  <si>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</si>
  <si>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</si>
  <si>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</si>
  <si>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</si>
  <si>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</si>
  <si>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</si>
  <si>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</si>
  <si>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</si>
  <si>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</si>
  <si>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</si>
  <si>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</si>
  <si>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</si>
  <si>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</si>
  <si>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</si>
  <si>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</si>
  <si>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</si>
  <si>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</si>
  <si>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</si>
  <si>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</si>
  <si>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</si>
  <si>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</si>
  <si>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</si>
  <si>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</si>
  <si>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</si>
  <si>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</si>
  <si>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</si>
  <si>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</si>
  <si>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</si>
  <si>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</si>
  <si>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</si>
  <si>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</si>
  <si>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</si>
  <si>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</si>
  <si>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</si>
  <si>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</si>
  <si>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</si>
  <si>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</si>
  <si>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</si>
  <si>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</si>
  <si>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</si>
  <si>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</si>
  <si>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</si>
  <si>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</si>
  <si>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</si>
  <si>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</si>
  <si>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</si>
  <si>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</si>
  <si>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</si>
  <si>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</si>
  <si>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</si>
  <si>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</si>
  <si>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</si>
  <si>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</si>
  <si>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</si>
  <si>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</si>
  <si>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</si>
  <si>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</si>
  <si>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</si>
  <si>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</si>
  <si>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</si>
  <si>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</si>
  <si>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</si>
  <si>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</si>
  <si>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</si>
  <si>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</si>
  <si>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</si>
  <si>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</si>
  <si>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</si>
  <si>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</si>
  <si>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</si>
  <si>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</si>
  <si>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</si>
  <si>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</si>
  <si>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</si>
  <si>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</si>
  <si>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</si>
  <si>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</si>
  <si>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</si>
  <si>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</si>
  <si>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</si>
  <si>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</si>
  <si>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</si>
  <si>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</si>
  <si>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</si>
  <si>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</si>
  <si>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</si>
  <si>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</si>
  <si>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</si>
  <si>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</si>
  <si>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</si>
  <si>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</si>
  <si>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</si>
  <si>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</si>
  <si>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</si>
  <si>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</si>
  <si>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</si>
  <si>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</si>
  <si>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</si>
  <si>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</si>
  <si>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</si>
  <si>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</si>
  <si>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</si>
  <si>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</si>
  <si>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</si>
  <si>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</si>
  <si>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</si>
  <si>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</si>
  <si>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</si>
  <si>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</si>
  <si>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</si>
  <si>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</si>
  <si>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</si>
  <si>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</si>
  <si>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</si>
  <si>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</si>
  <si>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</si>
  <si>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</si>
  <si>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</si>
  <si>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</si>
  <si>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</si>
  <si>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</si>
  <si>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</si>
  <si>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</si>
  <si>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</si>
  <si>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</si>
  <si>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</si>
  <si>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</si>
  <si>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</si>
  <si>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</si>
  <si>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</si>
  <si>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</si>
  <si>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</si>
  <si>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</si>
  <si>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</si>
  <si>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</si>
  <si>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</si>
  <si>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</si>
  <si>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</si>
  <si>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</si>
  <si>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</si>
  <si>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</si>
  <si>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</si>
  <si>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</si>
  <si>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</si>
  <si>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</si>
  <si>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</si>
  <si>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</si>
  <si>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</si>
  <si>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</si>
  <si>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</si>
  <si>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</si>
  <si>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</si>
  <si>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</si>
  <si>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</si>
  <si>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</si>
  <si>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</si>
  <si>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</si>
  <si>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</si>
  <si>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</si>
  <si>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</si>
  <si>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</si>
  <si>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</si>
  <si>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</si>
  <si>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</si>
  <si>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</si>
  <si>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</si>
  <si>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</si>
  <si>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</si>
  <si>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</si>
  <si>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</si>
  <si>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</si>
  <si>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</si>
  <si>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</si>
  <si>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</si>
  <si>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</si>
  <si>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</si>
  <si>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</si>
  <si>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</si>
  <si>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</si>
  <si>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</si>
  <si>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</si>
  <si>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</si>
  <si>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</si>
  <si>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</si>
  <si>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</si>
  <si>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</si>
  <si>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</si>
  <si>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</si>
  <si>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</si>
  <si>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</si>
  <si>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</si>
  <si>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</si>
  <si>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</si>
  <si>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</si>
  <si>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</si>
  <si>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</si>
  <si>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</si>
  <si>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</si>
  <si>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</si>
  <si>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</si>
  <si>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</si>
  <si>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</si>
  <si>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</si>
  <si>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</si>
  <si>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</si>
  <si>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</si>
  <si>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</si>
  <si>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</si>
  <si>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</si>
  <si>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</si>
  <si>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</si>
  <si>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</si>
  <si>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</si>
  <si>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</si>
  <si>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</si>
  <si>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</si>
  <si>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</si>
  <si>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</si>
  <si>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</si>
  <si>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</si>
  <si>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</si>
  <si>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</si>
  <si>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</si>
  <si>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</si>
  <si>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</si>
  <si>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</si>
  <si>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</si>
  <si>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</si>
  <si>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</si>
  <si>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</si>
  <si>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</si>
  <si>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</si>
  <si>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</si>
  <si>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</si>
  <si>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</si>
  <si>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</si>
  <si>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</si>
  <si>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</si>
  <si>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</si>
  <si>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</si>
  <si>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</si>
  <si>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</si>
  <si>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</si>
  <si>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</si>
  <si>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</si>
  <si>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</si>
  <si>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</si>
  <si>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</si>
  <si>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</si>
  <si>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</si>
  <si>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</si>
  <si>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</si>
  <si>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</si>
  <si>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</si>
  <si>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</si>
  <si>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</si>
  <si>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</si>
  <si>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</si>
  <si>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</si>
  <si>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</si>
  <si>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</si>
  <si>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</si>
  <si>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</si>
  <si>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</si>
  <si>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</si>
  <si>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</si>
  <si>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</si>
  <si>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</si>
  <si>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</si>
  <si>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</si>
  <si>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</si>
  <si>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</si>
  <si>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</si>
  <si>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</si>
  <si>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</si>
  <si>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</si>
  <si>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</si>
  <si>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</si>
  <si>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</si>
  <si>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</si>
  <si>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</si>
  <si>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</si>
  <si>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</si>
  <si>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</si>
  <si>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</si>
  <si>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</si>
  <si>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</si>
  <si>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</si>
  <si>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</si>
  <si>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</si>
  <si>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</si>
  <si>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</si>
  <si>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</si>
  <si>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</si>
  <si>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</si>
  <si>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</si>
  <si>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</si>
  <si>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</si>
  <si>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</si>
  <si>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</si>
  <si>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</si>
  <si>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</si>
  <si>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</si>
  <si>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</si>
  <si>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</si>
  <si>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</si>
  <si>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</si>
  <si>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</si>
  <si>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</si>
  <si>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</si>
  <si>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</si>
  <si>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</si>
  <si>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</si>
  <si>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</si>
  <si>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</si>
  <si>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</si>
  <si>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</si>
  <si>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</si>
  <si>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</si>
  <si>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</si>
  <si>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</si>
  <si>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</si>
  <si>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</si>
  <si>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</si>
  <si>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</si>
  <si>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</si>
  <si>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</si>
  <si>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</si>
  <si>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</si>
  <si>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</si>
  <si>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</si>
  <si>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</si>
  <si>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</si>
  <si>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</si>
  <si>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</si>
  <si>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</si>
  <si>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</si>
  <si>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</si>
  <si>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</si>
  <si>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</si>
  <si>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</si>
  <si>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</si>
  <si>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</si>
  <si>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</si>
  <si>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</si>
  <si>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</si>
  <si>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</si>
  <si>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</si>
  <si>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</si>
  <si>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</si>
  <si>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</si>
  <si>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</si>
  <si>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</si>
  <si>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</si>
  <si>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</si>
  <si>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</si>
  <si>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</si>
  <si>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</si>
  <si>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</si>
  <si>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</si>
  <si>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</si>
  <si>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</si>
  <si>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</si>
  <si>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</si>
  <si>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</si>
  <si>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</si>
  <si>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</si>
  <si>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</si>
  <si>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</si>
  <si>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</si>
  <si>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</si>
  <si>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</si>
  <si>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</si>
  <si>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</si>
  <si>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</si>
  <si>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</si>
  <si>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</si>
  <si>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</si>
  <si>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</si>
  <si>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</si>
  <si>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</si>
  <si>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</si>
  <si>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</si>
  <si>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</si>
  <si>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</si>
  <si>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</si>
  <si>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</si>
  <si>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</si>
  <si>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</si>
  <si>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</si>
  <si>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</si>
  <si>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</si>
  <si>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</si>
  <si>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</si>
  <si>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</si>
  <si>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</si>
  <si>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</si>
  <si>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</si>
  <si>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</si>
  <si>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</si>
  <si>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</si>
  <si>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</si>
  <si>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</si>
  <si>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</si>
  <si>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</si>
  <si>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</si>
  <si>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</si>
  <si>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</si>
  <si>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</si>
  <si>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</si>
  <si>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</si>
  <si>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</si>
  <si>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</si>
  <si>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</si>
  <si>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</si>
  <si>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</si>
  <si>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</si>
  <si>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</si>
  <si>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</si>
  <si>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</si>
  <si>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</si>
  <si>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</si>
  <si>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</si>
  <si>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</si>
  <si>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</si>
  <si>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</si>
  <si>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</si>
  <si>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</si>
  <si>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</si>
  <si>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</si>
  <si>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</si>
  <si>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</si>
  <si>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</si>
  <si>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</si>
  <si>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</si>
  <si>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</si>
  <si>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</si>
  <si>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</si>
  <si>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</si>
  <si>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</si>
  <si>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</si>
  <si>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</si>
  <si>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</si>
  <si>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</si>
  <si>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</si>
  <si>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</si>
  <si>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</si>
  <si>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</si>
  <si>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</si>
  <si>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</si>
  <si>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</si>
  <si>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</si>
  <si>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</si>
  <si>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</si>
  <si>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</si>
  <si>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</si>
  <si>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</si>
  <si>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</si>
  <si>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</si>
  <si>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</si>
  <si>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</si>
  <si>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</si>
  <si>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</si>
  <si>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</si>
  <si>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</si>
  <si>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</si>
  <si>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</si>
  <si>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</si>
  <si>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</si>
  <si>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</si>
  <si>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</si>
  <si>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</si>
  <si>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</si>
  <si>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</si>
  <si>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</si>
  <si>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</si>
  <si>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</si>
  <si>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</si>
  <si>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</si>
  <si>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</si>
  <si>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</si>
  <si>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</si>
  <si>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</si>
  <si>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</si>
  <si>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</si>
  <si>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</si>
  <si>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</si>
  <si>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</si>
  <si>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</si>
  <si>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</si>
  <si>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</si>
  <si>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</si>
  <si>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</si>
  <si>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</si>
  <si>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</si>
  <si>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</si>
  <si>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</si>
  <si>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</si>
  <si>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</si>
  <si>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</si>
  <si>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</si>
  <si>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</si>
  <si>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</si>
  <si>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</si>
  <si>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</si>
  <si>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</si>
  <si>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</si>
  <si>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</si>
  <si>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</si>
  <si>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</si>
  <si>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</si>
  <si>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</si>
  <si>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</si>
  <si>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</si>
  <si>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</si>
  <si>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</si>
  <si>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</si>
  <si>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</si>
  <si>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</si>
  <si>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</si>
  <si>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</si>
  <si>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</si>
  <si>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</si>
  <si>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</si>
  <si>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</si>
  <si>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</si>
  <si>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</si>
  <si>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</si>
  <si>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</si>
  <si>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</si>
  <si>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</si>
  <si>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</si>
  <si>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</si>
  <si>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</si>
  <si>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</si>
  <si>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</si>
  <si>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</si>
  <si>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</si>
  <si>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</si>
  <si>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</si>
  <si>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</si>
  <si>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</si>
  <si>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</si>
  <si>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</si>
  <si>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</si>
  <si>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</si>
  <si>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</si>
  <si>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</si>
  <si>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</si>
  <si>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</si>
  <si>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</si>
  <si>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</si>
  <si>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</si>
  <si>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</si>
  <si>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</si>
  <si>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</si>
  <si>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</si>
  <si>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</si>
  <si>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</si>
  <si>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</si>
  <si>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</si>
  <si>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</si>
  <si>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</si>
  <si>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</si>
  <si>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</si>
  <si>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</si>
  <si>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</si>
  <si>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</si>
  <si>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</si>
  <si>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</si>
  <si>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</si>
  <si>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</si>
  <si>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</si>
  <si>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</si>
  <si>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</si>
  <si>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</si>
  <si>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</si>
  <si>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</si>
  <si>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</si>
  <si>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</si>
  <si>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</si>
  <si>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</si>
  <si>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</si>
  <si>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</si>
  <si>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</si>
  <si>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</si>
  <si>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</si>
  <si>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</si>
  <si>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</si>
  <si>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</si>
  <si>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</si>
  <si>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</si>
  <si>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</si>
  <si>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</si>
  <si>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</si>
  <si>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</si>
  <si>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</si>
  <si>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</si>
  <si>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</si>
  <si>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</si>
  <si>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</si>
  <si>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</si>
  <si>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</si>
  <si>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</si>
  <si>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</si>
  <si>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</si>
  <si>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</si>
  <si>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</si>
  <si>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</si>
  <si>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</si>
  <si>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</si>
  <si>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</si>
  <si>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</si>
  <si>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</si>
  <si>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</si>
  <si>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</si>
  <si>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</si>
  <si>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</si>
  <si>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</si>
  <si>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</si>
  <si>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</si>
  <si>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</si>
  <si>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</si>
  <si>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</si>
  <si>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</si>
  <si>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</si>
  <si>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</si>
  <si>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</si>
  <si>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</si>
  <si>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</si>
  <si>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</si>
  <si>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</si>
  <si>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</si>
  <si>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</si>
  <si>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</si>
  <si>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</si>
  <si>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</si>
  <si>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</si>
  <si>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</si>
  <si>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</si>
  <si>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</si>
  <si>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</si>
  <si>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</si>
  <si>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</si>
  <si>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</si>
  <si>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</si>
  <si>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</si>
  <si>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</si>
  <si>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</si>
  <si>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</si>
  <si>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</si>
  <si>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</si>
  <si>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</si>
  <si>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</si>
  <si>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</si>
  <si>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</si>
  <si>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</si>
  <si>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</si>
  <si>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</si>
  <si>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</si>
  <si>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</si>
  <si>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</si>
  <si>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</si>
  <si>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</si>
  <si>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</si>
  <si>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</si>
  <si>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</si>
  <si>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</si>
  <si>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</si>
  <si>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</si>
  <si>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</si>
  <si>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</si>
  <si>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</si>
  <si>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</si>
  <si>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</si>
  <si>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</si>
  <si>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</si>
  <si>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</si>
  <si>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</si>
  <si>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</si>
  <si>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</si>
  <si>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</si>
  <si>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</si>
  <si>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</si>
  <si>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</si>
  <si>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</si>
  <si>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</si>
  <si>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</si>
  <si>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</si>
  <si>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</si>
  <si>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</si>
  <si>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</si>
  <si>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</si>
  <si>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</si>
  <si>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</si>
  <si>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</si>
  <si>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</si>
  <si>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</si>
  <si>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</si>
  <si>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</si>
  <si>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</si>
  <si>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</si>
  <si>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</si>
  <si>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</si>
  <si>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</si>
  <si>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</si>
  <si>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</si>
  <si>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</si>
  <si>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</si>
  <si>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</si>
  <si>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</si>
  <si>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</si>
  <si>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</si>
  <si>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</si>
  <si>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</si>
  <si>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</si>
  <si>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</si>
  <si>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</si>
  <si>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</si>
  <si>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</si>
  <si>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</si>
  <si>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</si>
  <si>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</si>
  <si>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</si>
  <si>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</si>
  <si>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</si>
  <si>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</si>
  <si>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</si>
  <si>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</si>
  <si>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</si>
  <si>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</si>
  <si>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</si>
  <si>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</si>
  <si>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</si>
  <si>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</si>
  <si>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</si>
  <si>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</si>
  <si>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</si>
  <si>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</si>
  <si>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</si>
  <si>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</si>
  <si>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</si>
  <si>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</si>
  <si>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</si>
  <si>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</si>
  <si>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</si>
  <si>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</si>
  <si>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</si>
  <si>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</si>
  <si>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</si>
  <si>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</si>
  <si>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</si>
  <si>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</si>
  <si>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</si>
  <si>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</si>
  <si>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</si>
  <si>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</si>
  <si>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</si>
  <si>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</si>
  <si>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</si>
  <si>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</si>
  <si>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</si>
  <si>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</si>
  <si>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</si>
  <si>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</si>
  <si>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</si>
  <si>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</si>
  <si>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</si>
  <si>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</si>
  <si>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</si>
  <si>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</si>
  <si>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</si>
  <si>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</si>
  <si>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</si>
  <si>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</si>
  <si>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</si>
  <si>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</si>
  <si>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</si>
  <si>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</si>
  <si>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</si>
  <si>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</si>
  <si>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</si>
  <si>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</si>
  <si>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</si>
  <si>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</si>
  <si>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</si>
  <si>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</si>
  <si>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</si>
  <si>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</si>
  <si>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</si>
  <si>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</si>
  <si>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</si>
  <si>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</si>
  <si>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</si>
  <si>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</si>
  <si>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</si>
  <si>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</si>
  <si>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</si>
  <si>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</si>
  <si>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</si>
  <si>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</si>
  <si>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</si>
  <si>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</si>
  <si>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</si>
  <si>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</si>
  <si>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</si>
  <si>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</si>
  <si>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</si>
  <si>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</si>
  <si>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</si>
  <si>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</si>
  <si>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</si>
  <si>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</si>
  <si>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</si>
  <si>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</si>
  <si>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</si>
  <si>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</si>
  <si>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</si>
  <si>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</si>
  <si>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</si>
  <si>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</si>
  <si>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</si>
  <si>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</si>
  <si>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</si>
  <si>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</si>
  <si>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</si>
  <si>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</si>
  <si>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</si>
  <si>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</si>
  <si>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</si>
  <si>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</si>
  <si>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</si>
  <si>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</si>
  <si>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</si>
  <si>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</si>
  <si>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</si>
  <si>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</si>
  <si>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</si>
  <si>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</si>
  <si>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</si>
  <si>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</si>
  <si>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</si>
  <si>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</si>
  <si>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</si>
  <si>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</si>
  <si>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</si>
  <si>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</si>
  <si>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</si>
  <si>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</si>
  <si>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</si>
  <si>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</si>
  <si>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</si>
  <si>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</si>
  <si>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</si>
  <si>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</si>
  <si>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</si>
  <si>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</si>
  <si>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</si>
  <si>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</si>
  <si>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</si>
  <si>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</si>
  <si>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</si>
  <si>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</si>
  <si>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</si>
  <si>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</si>
  <si>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</si>
  <si>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</si>
  <si>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</si>
  <si>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</si>
  <si>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</si>
  <si>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</si>
  <si>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</si>
  <si>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</si>
  <si>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</si>
  <si>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</si>
  <si>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</si>
  <si>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</si>
  <si>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</si>
  <si>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</si>
  <si>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</si>
  <si>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</si>
  <si>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</si>
  <si>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</si>
  <si>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</si>
  <si>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</si>
  <si>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</si>
  <si>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</si>
  <si>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</si>
  <si>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</si>
  <si>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</si>
  <si>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</si>
  <si>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</si>
  <si>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</si>
  <si>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</si>
  <si>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</si>
  <si>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</si>
  <si>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</si>
  <si>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</si>
  <si>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</si>
  <si>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</si>
  <si>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</si>
  <si>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</si>
  <si>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</si>
  <si>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</si>
  <si>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</si>
  <si>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</si>
  <si>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</si>
  <si>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</si>
  <si>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</si>
  <si>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</si>
  <si>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</si>
  <si>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</si>
  <si>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</si>
  <si>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</si>
  <si>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</si>
  <si>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</si>
  <si>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</si>
  <si>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</si>
  <si>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</si>
  <si>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</si>
  <si>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</si>
  <si>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</si>
  <si>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</si>
  <si>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</si>
  <si>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</si>
  <si>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</si>
  <si>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</si>
  <si>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</si>
  <si>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</si>
  <si>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</si>
  <si>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</si>
  <si>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</si>
  <si>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</si>
  <si>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</si>
  <si>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</si>
  <si>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</si>
  <si>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</si>
  <si>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</si>
  <si>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</si>
  <si>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</si>
  <si>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</si>
  <si>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</si>
  <si>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</si>
  <si>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</si>
  <si>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</si>
  <si>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</si>
  <si>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</si>
  <si>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</si>
  <si>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</si>
  <si>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</si>
  <si>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</si>
  <si>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</si>
  <si>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</si>
  <si>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</si>
  <si>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</si>
  <si>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</si>
  <si>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</si>
  <si>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</si>
  <si>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</si>
  <si>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</si>
  <si>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</si>
  <si>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</si>
  <si>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</si>
  <si>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</si>
  <si>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</si>
  <si>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</si>
  <si>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</si>
  <si>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</si>
  <si>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</si>
  <si>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</si>
  <si>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</si>
  <si>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</si>
  <si>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</si>
  <si>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</si>
  <si>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</si>
  <si>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</si>
  <si>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</si>
  <si>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</si>
  <si>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</si>
  <si>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</si>
  <si>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</si>
  <si>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</si>
  <si>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</si>
  <si>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</si>
  <si>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</si>
  <si>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</si>
  <si>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</si>
  <si>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</si>
  <si>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</si>
  <si>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</si>
  <si>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</si>
  <si>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</si>
  <si>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</si>
  <si>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</si>
  <si>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</si>
  <si>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</si>
  <si>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</si>
  <si>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</si>
  <si>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</si>
  <si>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</si>
  <si>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</si>
  <si>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</si>
  <si>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</si>
  <si>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</si>
  <si>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</si>
  <si>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</si>
  <si>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</si>
  <si>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</si>
  <si>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</si>
  <si>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</si>
  <si>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</si>
  <si>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</si>
  <si>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</si>
  <si>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</si>
  <si>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</si>
  <si>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</si>
  <si>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</si>
  <si>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</si>
  <si>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</si>
  <si>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</si>
  <si>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</si>
  <si>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</si>
  <si>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</si>
  <si>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</si>
  <si>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</si>
  <si>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</si>
  <si>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</si>
  <si>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</si>
  <si>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</si>
  <si>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</si>
  <si>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</si>
  <si>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</si>
  <si>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</si>
  <si>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</si>
  <si>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</si>
  <si>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</si>
  <si>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</si>
  <si>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</si>
  <si>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</si>
  <si>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</si>
  <si>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</si>
  <si>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</si>
  <si>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</si>
  <si>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</si>
  <si>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</si>
  <si>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</si>
  <si>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</si>
  <si>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</si>
  <si>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</si>
  <si>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</si>
  <si>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</si>
  <si>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</si>
  <si>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</si>
  <si>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</si>
  <si>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</si>
  <si>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</si>
  <si>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</si>
  <si>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</si>
  <si>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</si>
  <si>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</si>
  <si>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</si>
  <si>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</si>
  <si>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</si>
  <si>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</si>
  <si>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</si>
  <si>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</si>
  <si>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</si>
  <si>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</si>
  <si>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</si>
  <si>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</si>
  <si>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</si>
  <si>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</si>
  <si>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</si>
  <si>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</si>
  <si>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</si>
  <si>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</si>
  <si>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</si>
  <si>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</si>
  <si>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</si>
  <si>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</si>
  <si>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</si>
  <si>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</si>
  <si>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</si>
  <si>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</si>
  <si>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</si>
  <si>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</si>
  <si>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</si>
  <si>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</si>
  <si>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</si>
  <si>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</si>
  <si>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</si>
  <si>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</si>
  <si>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</si>
  <si>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</si>
  <si>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</si>
  <si>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</si>
  <si>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</si>
  <si>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</si>
  <si>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</si>
  <si>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</si>
  <si>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</si>
  <si>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</si>
  <si>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</si>
  <si>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</si>
  <si>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</si>
  <si>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</si>
  <si>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</si>
  <si>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</si>
  <si>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</si>
  <si>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</si>
  <si>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</si>
  <si>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</si>
  <si>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</si>
  <si>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</si>
  <si>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</si>
  <si>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</si>
  <si>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</si>
  <si>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</si>
  <si>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</si>
  <si>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</si>
  <si>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</si>
  <si>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</si>
  <si>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</si>
  <si>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</si>
  <si>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</si>
  <si>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</si>
  <si>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</si>
  <si>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</si>
  <si>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</si>
  <si>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</si>
  <si>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</si>
  <si>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</si>
  <si>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</si>
  <si>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</si>
  <si>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</si>
  <si>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</si>
  <si>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</si>
  <si>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</si>
  <si>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</si>
  <si>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</si>
  <si>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</si>
  <si>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</si>
  <si>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</si>
  <si>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</si>
  <si>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</si>
  <si>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</si>
  <si>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</si>
  <si>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</si>
  <si>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</si>
  <si>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</si>
  <si>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</si>
  <si>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</si>
  <si>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</si>
  <si>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</si>
  <si>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</si>
  <si>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</si>
  <si>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</si>
  <si>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</si>
  <si>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</si>
  <si>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</si>
  <si>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</si>
  <si>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</si>
  <si>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</si>
  <si>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</si>
  <si>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</si>
  <si>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</si>
  <si>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</si>
  <si>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</si>
  <si>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</si>
  <si>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</si>
  <si>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</si>
  <si>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</si>
  <si>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</si>
  <si>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</si>
  <si>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</si>
  <si>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</si>
  <si>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</si>
  <si>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</si>
  <si>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</si>
  <si>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</si>
  <si>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</si>
  <si>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</si>
  <si>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</si>
  <si>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</si>
  <si>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</si>
  <si>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</si>
  <si>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</si>
  <si>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</si>
  <si>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</si>
  <si>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</si>
  <si>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</si>
  <si>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</si>
  <si>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</si>
  <si>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</si>
  <si>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</si>
  <si>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</si>
  <si>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</si>
  <si>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</si>
  <si>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</si>
  <si>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</si>
  <si>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</si>
  <si>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</si>
  <si>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</si>
  <si>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</si>
  <si>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</si>
  <si>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</si>
  <si>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</si>
  <si>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</si>
  <si>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</si>
  <si>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</si>
  <si>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</si>
  <si>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</si>
  <si>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</si>
  <si>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</si>
  <si>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</si>
  <si>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</si>
  <si>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</si>
  <si>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</si>
  <si>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</si>
  <si>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</si>
  <si>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</si>
  <si>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</si>
  <si>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</si>
  <si>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</si>
  <si>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</si>
  <si>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</si>
  <si>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</si>
  <si>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</si>
  <si>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</si>
  <si>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</si>
  <si>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</si>
  <si>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</si>
  <si>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</si>
  <si>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</si>
  <si>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</si>
  <si>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</si>
  <si>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</si>
  <si>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</si>
  <si>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</si>
  <si>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</si>
  <si>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</si>
  <si>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</si>
  <si>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</si>
  <si>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</si>
  <si>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</si>
  <si>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</si>
  <si>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</si>
  <si>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</si>
  <si>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</si>
  <si>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</si>
  <si>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</si>
  <si>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</si>
  <si>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</si>
  <si>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</si>
  <si>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</si>
  <si>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</si>
  <si>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</si>
  <si>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</si>
  <si>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</si>
  <si>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</si>
  <si>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</si>
  <si>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</si>
  <si>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</si>
  <si>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</si>
  <si>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</si>
  <si>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</si>
  <si>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</si>
  <si>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</si>
  <si>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</si>
  <si>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</si>
  <si>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</si>
  <si>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</si>
  <si>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</si>
  <si>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</si>
  <si>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</si>
  <si>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</si>
  <si>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</si>
  <si>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</si>
  <si>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</si>
  <si>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</si>
  <si>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</si>
  <si>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</si>
  <si>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</si>
  <si>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</si>
  <si>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</si>
  <si>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</si>
  <si>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</si>
  <si>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</si>
  <si>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</si>
  <si>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</si>
  <si>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</si>
  <si>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</si>
  <si>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</si>
  <si>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</si>
  <si>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</si>
  <si>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</si>
  <si>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</si>
  <si>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</si>
  <si>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</si>
  <si>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</si>
  <si>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</si>
  <si>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</si>
  <si>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</si>
  <si>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</si>
  <si>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</si>
  <si>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</si>
  <si>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</si>
  <si>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</si>
  <si>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</si>
  <si>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</si>
  <si>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</si>
  <si>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</si>
  <si>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</si>
  <si>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</si>
  <si>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</si>
  <si>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</si>
  <si>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</si>
  <si>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</si>
  <si>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</si>
  <si>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</si>
  <si>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</si>
  <si>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</si>
  <si>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</si>
  <si>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</si>
  <si>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</si>
  <si>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</si>
  <si>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</si>
  <si>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</si>
  <si>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</si>
  <si>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</si>
  <si>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</si>
  <si>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</si>
  <si>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</si>
  <si>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</si>
  <si>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</si>
  <si>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</si>
  <si>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</si>
  <si>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</si>
  <si>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</si>
  <si>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</si>
  <si>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</si>
  <si>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</si>
  <si>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</si>
  <si>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</si>
  <si>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</si>
  <si>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</si>
  <si>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</si>
  <si>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</si>
  <si>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</si>
  <si>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</si>
  <si>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</si>
  <si>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</si>
  <si>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</si>
  <si>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</si>
  <si>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</si>
  <si>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</si>
  <si>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</si>
  <si>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</si>
  <si>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</si>
  <si>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</si>
  <si>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</si>
  <si>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</si>
  <si>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</si>
  <si>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</si>
  <si>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</si>
  <si>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</si>
  <si>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</si>
  <si>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</si>
  <si>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</si>
  <si>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</si>
  <si>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</si>
  <si>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</si>
  <si>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</si>
  <si>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</si>
  <si>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</si>
  <si>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</si>
  <si>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</si>
  <si>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</si>
  <si>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</si>
  <si>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</si>
  <si>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</si>
  <si>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</si>
  <si>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</si>
  <si>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</si>
  <si>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</si>
  <si>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</si>
  <si>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</si>
  <si>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</si>
  <si>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</si>
  <si>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</si>
  <si>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</si>
  <si>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</si>
  <si>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</si>
  <si>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</si>
  <si>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</si>
  <si>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</si>
  <si>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</si>
  <si>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</si>
  <si>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</si>
  <si>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</si>
  <si>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</si>
  <si>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</si>
  <si>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</si>
  <si>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</si>
  <si>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</si>
  <si>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</si>
  <si>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</si>
  <si>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</si>
  <si>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</si>
  <si>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</si>
  <si>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</si>
  <si>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</si>
  <si>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</si>
  <si>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</si>
  <si>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</si>
  <si>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</si>
  <si>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</si>
  <si>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</si>
  <si>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</si>
  <si>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</si>
  <si>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</si>
  <si>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</si>
  <si>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</si>
  <si>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</si>
  <si>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</si>
  <si>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</si>
  <si>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</si>
  <si>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</si>
  <si>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</si>
  <si>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</si>
  <si>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</si>
  <si>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</si>
  <si>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</si>
  <si>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</si>
  <si>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</si>
  <si>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</si>
  <si>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</si>
  <si>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</si>
  <si>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</si>
  <si>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</si>
  <si>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</si>
  <si>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</si>
  <si>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</si>
  <si>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</si>
  <si>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</si>
  <si>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</si>
  <si>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</si>
  <si>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</si>
  <si>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</si>
  <si>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</si>
  <si>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</si>
  <si>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</si>
  <si>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</si>
  <si>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</si>
  <si>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</si>
  <si>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</si>
  <si>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</si>
  <si>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</si>
  <si>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</si>
  <si>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</si>
  <si>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</si>
  <si>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</si>
  <si>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</si>
  <si>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</si>
  <si>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</si>
  <si>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</si>
  <si>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</si>
  <si>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</si>
  <si>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</si>
  <si>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</si>
  <si>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</si>
  <si>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</si>
  <si>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</si>
  <si>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</si>
  <si>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</si>
  <si>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</si>
  <si>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</si>
  <si>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</si>
  <si>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</si>
  <si>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</si>
  <si>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</si>
  <si>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</si>
  <si>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</si>
  <si>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</si>
  <si>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</si>
  <si>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</si>
  <si>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</si>
  <si>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</si>
  <si>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</si>
  <si>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</si>
  <si>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</si>
  <si>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</si>
  <si>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</si>
  <si>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</si>
  <si>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</si>
  <si>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</si>
  <si>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</si>
  <si>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</si>
  <si>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</si>
  <si>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</si>
  <si>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</si>
  <si>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</si>
  <si>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</si>
  <si>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</si>
  <si>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</si>
  <si>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</si>
  <si>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</si>
  <si>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</si>
  <si>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</si>
  <si>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</si>
  <si>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</si>
  <si>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</si>
  <si>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</si>
  <si>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</si>
  <si>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</si>
  <si>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</si>
  <si>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</si>
  <si>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</si>
  <si>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</si>
  <si>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</si>
  <si>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</si>
  <si>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</si>
  <si>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</si>
  <si>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</si>
  <si>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</si>
  <si>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</si>
  <si>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</si>
  <si>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</si>
  <si>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</si>
  <si>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</si>
  <si>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</si>
  <si>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</si>
  <si>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</si>
  <si>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</si>
  <si>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</si>
  <si>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</si>
  <si>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</si>
  <si>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</si>
  <si>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</si>
  <si>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</si>
  <si>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</si>
  <si>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</si>
  <si>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</si>
  <si>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</si>
  <si>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</si>
  <si>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</si>
  <si>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</si>
  <si>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</si>
  <si>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</si>
  <si>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</si>
  <si>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</si>
  <si>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</si>
  <si>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</si>
  <si>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</si>
  <si>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</si>
  <si>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</si>
  <si>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</si>
  <si>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</si>
  <si>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</si>
  <si>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</si>
  <si>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</si>
  <si>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</si>
  <si>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</si>
  <si>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</si>
  <si>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</si>
  <si>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</si>
  <si>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</si>
  <si>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</si>
  <si>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</si>
  <si>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</si>
  <si>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</si>
  <si>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</si>
  <si>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</si>
  <si>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</si>
  <si>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</si>
  <si>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</si>
  <si>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</si>
  <si>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</si>
  <si>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</si>
  <si>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</si>
  <si>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</si>
  <si>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</si>
  <si>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</si>
  <si>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</si>
  <si>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</si>
  <si>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</si>
  <si>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</si>
  <si>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</si>
  <si>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</si>
  <si>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</si>
  <si>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</si>
  <si>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</si>
  <si>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</si>
  <si>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</si>
  <si>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</si>
  <si>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</si>
  <si>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</si>
  <si>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</si>
  <si>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</si>
  <si>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</si>
  <si>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</si>
  <si>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</si>
  <si>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</si>
  <si>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</si>
  <si>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</si>
  <si>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</si>
  <si>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</si>
  <si>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</si>
  <si>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</si>
  <si>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</si>
  <si>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</si>
  <si>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</si>
  <si>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</si>
  <si>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</si>
  <si>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</si>
  <si>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</si>
  <si>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</si>
  <si>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</si>
  <si>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</si>
  <si>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</si>
  <si>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</si>
  <si>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</si>
  <si>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</si>
  <si>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</si>
  <si>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</si>
  <si>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</si>
  <si>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</si>
  <si>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</si>
  <si>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</si>
  <si>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</si>
  <si>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</si>
  <si>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</si>
  <si>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</si>
  <si>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</si>
  <si>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</si>
  <si>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</si>
  <si>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</si>
  <si>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</si>
  <si>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</si>
  <si>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</si>
  <si>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</si>
  <si>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</si>
  <si>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</si>
  <si>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</si>
  <si>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</si>
  <si>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</si>
  <si>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</si>
  <si>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</si>
  <si>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</si>
  <si>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</si>
  <si>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</si>
  <si>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</si>
  <si>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</si>
  <si>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</si>
  <si>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</si>
  <si>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</si>
  <si>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</si>
  <si>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</si>
  <si>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</si>
  <si>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</si>
  <si>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</si>
  <si>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</si>
  <si>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</si>
  <si>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</si>
  <si>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</si>
  <si>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</si>
  <si>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</si>
  <si>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</si>
  <si>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</si>
  <si>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</si>
  <si>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</si>
  <si>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</si>
  <si>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</si>
  <si>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</si>
  <si>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</si>
  <si>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</si>
  <si>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</si>
  <si>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</si>
  <si>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</si>
  <si>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</si>
  <si>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</si>
  <si>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</si>
  <si>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</si>
  <si>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</si>
  <si>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</si>
  <si>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</si>
  <si>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</si>
  <si>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</si>
  <si>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</si>
  <si>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</si>
  <si>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</si>
  <si>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</si>
  <si>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</si>
  <si>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</si>
  <si>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</si>
  <si>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</si>
  <si>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</si>
  <si>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</si>
  <si>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</si>
  <si>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</si>
  <si>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</si>
  <si>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</si>
  <si>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</si>
  <si>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</si>
  <si>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</si>
  <si>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</si>
  <si>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</si>
  <si>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</si>
  <si>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</si>
  <si>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</si>
  <si>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</si>
  <si>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</si>
  <si>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</si>
  <si>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</si>
  <si>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</si>
  <si>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</si>
  <si>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</si>
  <si>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</si>
  <si>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</si>
  <si>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</si>
  <si>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</si>
  <si>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</si>
  <si>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</si>
  <si>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</si>
  <si>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</si>
  <si>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</si>
  <si>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</si>
  <si>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</si>
  <si>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</si>
  <si>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</si>
  <si>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</si>
  <si>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</si>
  <si>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</si>
  <si>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</si>
  <si>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</si>
  <si>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</si>
  <si>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</si>
  <si>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</si>
  <si>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</si>
  <si>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</si>
  <si>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</si>
  <si>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</si>
  <si>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</si>
  <si>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</si>
  <si>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</si>
  <si>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</si>
  <si>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</si>
  <si>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</si>
  <si>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</si>
  <si>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</si>
  <si>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</si>
  <si>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</si>
  <si>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</si>
  <si>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</si>
  <si>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</si>
  <si>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</si>
  <si>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</si>
  <si>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</si>
  <si>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</si>
  <si>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</si>
  <si>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</si>
  <si>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</si>
  <si>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</si>
  <si>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</si>
  <si>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</si>
  <si>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</si>
  <si>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</si>
  <si>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</si>
  <si>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</si>
  <si>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</si>
  <si>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</si>
  <si>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</si>
  <si>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</si>
  <si>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</si>
  <si>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</si>
  <si>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</si>
  <si>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</si>
  <si>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</si>
  <si>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</si>
  <si>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</si>
  <si>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</si>
  <si>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</si>
  <si>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</si>
  <si>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</si>
  <si>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</si>
  <si>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</si>
  <si>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</si>
  <si>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</si>
  <si>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</si>
  <si>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</si>
  <si>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</si>
  <si>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</si>
  <si>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</si>
  <si>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</si>
  <si>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</si>
  <si>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</si>
  <si>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</si>
  <si>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</si>
  <si>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</si>
  <si>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</si>
  <si>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</si>
  <si>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</si>
  <si>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</si>
  <si>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</si>
  <si>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</si>
  <si>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</si>
  <si>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</si>
  <si>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</si>
  <si>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</si>
  <si>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</si>
  <si>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</si>
  <si>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</si>
  <si>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</si>
  <si>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</si>
  <si>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</si>
  <si>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</si>
  <si>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</si>
  <si>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</si>
  <si>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</si>
  <si>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</si>
  <si>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</si>
  <si>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</si>
  <si>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</si>
  <si>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</si>
  <si>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</si>
  <si>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</si>
  <si>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</si>
  <si>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</si>
  <si>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</si>
  <si>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</si>
  <si>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</si>
  <si>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</si>
  <si>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</si>
  <si>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</si>
  <si>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</si>
  <si>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</si>
  <si>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</si>
  <si>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</si>
  <si>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</si>
  <si>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</si>
  <si>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</si>
  <si>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</si>
  <si>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</si>
  <si>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</si>
  <si>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</si>
  <si>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</si>
  <si>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</si>
  <si>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</si>
  <si>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</si>
  <si>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</si>
  <si>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</si>
  <si>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</si>
  <si>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</si>
  <si>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</si>
  <si>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</si>
  <si>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</si>
  <si>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</si>
  <si>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</si>
  <si>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</si>
  <si>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</si>
  <si>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</si>
  <si>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</si>
  <si>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</si>
  <si>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</si>
  <si>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</si>
  <si>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</si>
  <si>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</si>
  <si>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</si>
  <si>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</si>
  <si>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</si>
  <si>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</si>
  <si>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</si>
  <si>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</si>
  <si>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</si>
  <si>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</si>
  <si>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</si>
  <si>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</si>
  <si>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</si>
  <si>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</si>
  <si>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</si>
  <si>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</si>
  <si>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</si>
  <si>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</si>
  <si>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</si>
  <si>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</si>
  <si>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</si>
  <si>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</si>
  <si>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</si>
  <si>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</si>
  <si>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</si>
  <si>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</si>
  <si>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</si>
  <si>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</si>
  <si>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</si>
  <si>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</si>
  <si>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</si>
  <si>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</si>
  <si>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</si>
  <si>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</si>
  <si>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</si>
  <si>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</si>
  <si>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</si>
  <si>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</si>
  <si>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</si>
  <si>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</si>
  <si>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</si>
  <si>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</si>
  <si>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</si>
  <si>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</si>
  <si>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</si>
  <si>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</si>
  <si>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</si>
  <si>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</si>
  <si>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</si>
  <si>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</si>
  <si>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</si>
  <si>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</si>
  <si>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</si>
  <si>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</si>
  <si>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</si>
  <si>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</si>
  <si>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</si>
  <si>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</si>
  <si>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</si>
  <si>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</si>
  <si>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</si>
  <si>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</si>
  <si>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</si>
  <si>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</si>
  <si>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</si>
  <si>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</si>
  <si>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</si>
  <si>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</si>
  <si>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</si>
  <si>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</si>
  <si>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</si>
  <si>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</si>
  <si>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</si>
  <si>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</si>
  <si>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</si>
  <si>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</si>
  <si>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</si>
  <si>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</si>
  <si>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</si>
  <si>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</si>
  <si>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</si>
  <si>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</si>
  <si>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</si>
  <si>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</si>
  <si>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</si>
  <si>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</si>
  <si>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</si>
  <si>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</si>
  <si>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</si>
  <si>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</si>
  <si>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</si>
  <si>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</si>
  <si>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</si>
  <si>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</si>
  <si>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</si>
  <si>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</si>
  <si>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</si>
  <si>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</si>
  <si>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</si>
  <si>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</si>
  <si>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</si>
  <si>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</si>
  <si>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</si>
  <si>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</si>
  <si>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</si>
  <si>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</si>
  <si>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</si>
  <si>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</si>
  <si>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</si>
  <si>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</si>
  <si>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</si>
  <si>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</si>
  <si>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</si>
  <si>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</si>
  <si>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</si>
  <si>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</si>
  <si>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</si>
  <si>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</si>
  <si>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</si>
  <si>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</si>
  <si>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</si>
  <si>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</si>
  <si>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</si>
  <si>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</si>
  <si>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</si>
  <si>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</si>
  <si>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</si>
  <si>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</si>
  <si>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</si>
  <si>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</si>
  <si>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</si>
  <si>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</si>
  <si>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</si>
  <si>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</si>
  <si>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</si>
  <si>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</si>
  <si>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</si>
  <si>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</si>
  <si>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</si>
  <si>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</si>
  <si>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</si>
  <si>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</si>
  <si>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</si>
  <si>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</si>
  <si>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</si>
  <si>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</si>
  <si>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</si>
  <si>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</si>
  <si>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</si>
  <si>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</si>
  <si>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</si>
  <si>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</si>
  <si>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</si>
  <si>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</si>
  <si>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</si>
  <si>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</si>
  <si>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</si>
  <si>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</si>
  <si>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</si>
  <si>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</si>
  <si>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</si>
  <si>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</si>
  <si>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</si>
  <si>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</si>
  <si>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</si>
  <si>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</si>
  <si>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</si>
  <si>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</si>
  <si>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</si>
  <si>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</si>
  <si>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</si>
  <si>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</si>
  <si>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</si>
  <si>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</si>
  <si>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</si>
  <si>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</si>
  <si>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</si>
  <si>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</si>
  <si>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</si>
  <si>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</si>
  <si>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</si>
  <si>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</si>
  <si>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</si>
  <si>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</si>
  <si>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</si>
  <si>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</si>
  <si>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</si>
  <si>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</si>
  <si>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</si>
  <si>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</si>
  <si>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</si>
  <si>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</si>
  <si>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</si>
  <si>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</si>
  <si>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</si>
  <si>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</si>
  <si>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</si>
  <si>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</si>
  <si>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</si>
  <si>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</si>
  <si>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</si>
  <si>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</si>
  <si>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</si>
  <si>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</si>
  <si>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</si>
  <si>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</si>
  <si>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</si>
  <si>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</si>
  <si>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</si>
  <si>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</si>
  <si>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</si>
  <si>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</si>
  <si>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</si>
  <si>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</si>
  <si>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</si>
  <si>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</si>
  <si>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</si>
  <si>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</si>
  <si>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</si>
  <si>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</si>
  <si>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</si>
  <si>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</si>
  <si>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</si>
  <si>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</si>
  <si>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</si>
  <si>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</si>
  <si>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</si>
  <si>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</si>
  <si>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</si>
  <si>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</si>
  <si>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</si>
  <si>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</si>
  <si>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</si>
  <si>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</si>
  <si>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</si>
  <si>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</si>
  <si>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</si>
  <si>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</si>
  <si>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</si>
  <si>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</si>
  <si>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</si>
  <si>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</si>
  <si>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</si>
  <si>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</si>
  <si>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</si>
  <si>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</si>
  <si>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</si>
  <si>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</si>
  <si>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</si>
  <si>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</si>
  <si>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</si>
  <si>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</si>
  <si>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</si>
  <si>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</si>
  <si>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</si>
  <si>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</si>
  <si>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</si>
  <si>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</si>
  <si>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</si>
  <si>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</si>
  <si>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</si>
  <si>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</si>
  <si>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</si>
  <si>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</si>
  <si>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</si>
  <si>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</si>
  <si>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</si>
  <si>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</si>
  <si>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</si>
  <si>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</si>
  <si>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</si>
  <si>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</si>
  <si>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</si>
  <si>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</si>
  <si>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</si>
  <si>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</si>
  <si>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</si>
  <si>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</si>
  <si>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</si>
  <si>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</si>
  <si>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</si>
  <si>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</si>
  <si>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</si>
  <si>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</si>
  <si>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</si>
  <si>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</si>
  <si>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</si>
  <si>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</si>
  <si>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</si>
  <si>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</si>
  <si>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</si>
  <si>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</si>
  <si>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</si>
  <si>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</si>
  <si>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</si>
  <si>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</si>
  <si>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</si>
  <si>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</si>
  <si>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</si>
  <si>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</si>
  <si>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</si>
  <si>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</si>
  <si>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</si>
  <si>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</si>
  <si>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</si>
  <si>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</si>
  <si>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</si>
  <si>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</si>
  <si>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</si>
  <si>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</si>
  <si>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</si>
  <si>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</si>
  <si>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</si>
  <si>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</si>
  <si>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</si>
  <si>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</si>
  <si>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</si>
  <si>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</si>
  <si>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</si>
  <si>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</si>
  <si>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</si>
  <si>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</si>
  <si>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</si>
  <si>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</si>
  <si>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</si>
  <si>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</si>
  <si>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</si>
  <si>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</si>
  <si>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</si>
  <si>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</si>
  <si>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</si>
  <si>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</si>
  <si>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</si>
  <si>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</si>
  <si>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</si>
  <si>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</si>
  <si>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</si>
  <si>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</si>
  <si>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</si>
  <si>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</si>
  <si>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</si>
  <si>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</si>
  <si>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</si>
  <si>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</si>
  <si>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</si>
  <si>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</si>
  <si>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</si>
  <si>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</si>
  <si>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</si>
  <si>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</si>
  <si>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</si>
  <si>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</si>
  <si>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</si>
  <si>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</si>
  <si>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</si>
  <si>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</si>
  <si>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</si>
  <si>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</si>
  <si>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</si>
  <si>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</si>
  <si>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</si>
  <si>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</si>
  <si>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</si>
  <si>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</si>
  <si>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</si>
  <si>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</si>
  <si>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</si>
  <si>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</si>
  <si>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</si>
  <si>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</si>
  <si>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</si>
  <si>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</si>
  <si>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</si>
  <si>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</si>
  <si>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</si>
  <si>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</si>
  <si>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</si>
  <si>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</si>
  <si>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</si>
  <si>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</si>
  <si>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</si>
  <si>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</si>
  <si>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</si>
  <si>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</si>
  <si>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</si>
  <si>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</si>
  <si>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</si>
  <si>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</si>
  <si>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</si>
  <si>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</si>
  <si>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</si>
  <si>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</si>
  <si>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</si>
  <si>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</si>
  <si>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</si>
  <si>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</si>
  <si>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</si>
  <si>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</si>
  <si>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</si>
  <si>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</si>
  <si>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</si>
  <si>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</si>
  <si>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</si>
  <si>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</si>
  <si>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</si>
  <si>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</si>
  <si>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</si>
  <si>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</si>
  <si>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</si>
  <si>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</si>
  <si>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</si>
  <si>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</si>
  <si>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</si>
  <si>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</si>
  <si>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</si>
  <si>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</si>
  <si>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</si>
  <si>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</si>
  <si>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</si>
  <si>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</si>
  <si>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</si>
  <si>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</si>
  <si>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</si>
  <si>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</si>
  <si>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</si>
  <si>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</si>
  <si>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</si>
  <si>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</si>
  <si>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</si>
  <si>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</si>
  <si>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</si>
  <si>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</si>
  <si>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</si>
  <si>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</si>
  <si>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</si>
  <si>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</si>
  <si>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</si>
  <si>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</si>
  <si>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</si>
  <si>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</si>
  <si>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</si>
  <si>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</si>
  <si>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</si>
  <si>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</si>
  <si>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</si>
  <si>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</si>
  <si>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</si>
  <si>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</si>
  <si>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</si>
  <si>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</si>
  <si>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</si>
  <si>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</si>
  <si>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</si>
  <si>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</si>
  <si>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</si>
  <si>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</si>
  <si>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</si>
  <si>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</si>
  <si>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</si>
  <si>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</si>
  <si>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</si>
  <si>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</si>
  <si>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</si>
  <si>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</si>
  <si>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</si>
  <si>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</si>
  <si>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</si>
  <si>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</si>
  <si>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</si>
  <si>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</si>
  <si>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</si>
  <si>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</si>
  <si>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</si>
  <si>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</si>
  <si>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</si>
  <si>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</si>
  <si>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</si>
  <si>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</si>
  <si>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</si>
  <si>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</si>
  <si>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</si>
  <si>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</si>
  <si>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</si>
  <si>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</si>
  <si>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</si>
  <si>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</si>
  <si>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</si>
  <si>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</si>
  <si>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</si>
  <si>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</si>
  <si>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</si>
  <si>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</si>
  <si>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</si>
  <si>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</si>
  <si>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</si>
  <si>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</si>
  <si>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</si>
  <si>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</si>
  <si>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</si>
  <si>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</si>
  <si>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</si>
  <si>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</si>
  <si>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</si>
  <si>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</si>
  <si>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</si>
  <si>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</si>
  <si>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</si>
  <si>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</si>
  <si>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</si>
  <si>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</si>
  <si>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</si>
  <si>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</si>
  <si>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</si>
  <si>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</si>
  <si>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</si>
  <si>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</si>
  <si>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</si>
  <si>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</si>
  <si>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</si>
  <si>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</si>
  <si>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</si>
  <si>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</si>
  <si>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</si>
  <si>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</si>
  <si>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</si>
  <si>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</si>
  <si>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</si>
  <si>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</si>
  <si>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</si>
  <si>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</si>
  <si>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</si>
  <si>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</si>
  <si>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</si>
  <si>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</si>
  <si>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</si>
  <si>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</si>
  <si>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</si>
  <si>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</si>
  <si>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</si>
  <si>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</si>
  <si>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</si>
  <si>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</si>
  <si>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</si>
  <si>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</si>
  <si>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</si>
  <si>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</si>
  <si>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</si>
  <si>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</si>
  <si>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</si>
  <si>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</si>
  <si>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</si>
  <si>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</si>
  <si>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</si>
  <si>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</si>
  <si>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</si>
  <si>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</si>
  <si>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</si>
  <si>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</si>
  <si>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</si>
  <si>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</si>
  <si>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</si>
  <si>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</si>
  <si>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</si>
  <si>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</si>
  <si>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</si>
  <si>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</si>
  <si>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</si>
  <si>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</si>
  <si>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</si>
  <si>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</si>
  <si>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</si>
  <si>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</si>
  <si>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</si>
  <si>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</si>
  <si>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</si>
  <si>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</si>
  <si>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</si>
  <si>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</si>
  <si>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</si>
  <si>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</si>
  <si>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</si>
  <si>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</si>
  <si>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</si>
  <si>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</si>
  <si>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</si>
  <si>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</si>
  <si>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</si>
  <si>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</si>
  <si>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</si>
  <si>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</si>
  <si>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</si>
  <si>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</si>
  <si>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</si>
  <si>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</si>
  <si>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</si>
  <si>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</si>
  <si>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</si>
  <si>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</si>
  <si>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</si>
  <si>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</si>
  <si>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</si>
  <si>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</si>
  <si>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</si>
  <si>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</si>
  <si>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</si>
  <si>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</si>
  <si>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</si>
  <si>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</si>
  <si>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</si>
  <si>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</si>
  <si>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</si>
  <si>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</si>
  <si>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</si>
  <si>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</si>
  <si>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</si>
  <si>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</si>
  <si>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</si>
  <si>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</si>
  <si>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</si>
  <si>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</si>
  <si>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</si>
  <si>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</si>
  <si>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</si>
  <si>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</si>
  <si>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</si>
  <si>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</si>
  <si>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</si>
  <si>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</si>
  <si>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</si>
  <si>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</si>
  <si>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</si>
  <si>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</si>
  <si>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</si>
  <si>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</si>
  <si>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</si>
  <si>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</si>
  <si>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</si>
  <si>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</si>
  <si>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</si>
  <si>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</si>
  <si>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</si>
  <si>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</si>
  <si>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</si>
  <si>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</si>
  <si>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</si>
  <si>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</si>
  <si>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</si>
  <si>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</si>
  <si>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</si>
  <si>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</si>
  <si>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</si>
  <si>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</si>
  <si>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</si>
  <si>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</si>
  <si>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</si>
  <si>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</si>
  <si>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</si>
  <si>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</si>
  <si>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</si>
  <si>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</si>
  <si>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</si>
  <si>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</si>
  <si>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</si>
  <si>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</si>
  <si>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</si>
  <si>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</si>
  <si>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</si>
  <si>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</si>
  <si>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</si>
  <si>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</si>
  <si>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</si>
  <si>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</si>
  <si>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</si>
  <si>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</si>
  <si>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</si>
  <si>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</si>
  <si>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</si>
  <si>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</si>
  <si>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</si>
  <si>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</si>
  <si>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</si>
  <si>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</si>
  <si>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</si>
  <si>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</si>
  <si>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</si>
  <si>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</si>
  <si>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</si>
  <si>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</si>
  <si>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</si>
  <si>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</si>
  <si>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</si>
  <si>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</si>
  <si>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</si>
  <si>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</si>
  <si>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</si>
  <si>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</si>
  <si>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</si>
  <si>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</si>
  <si>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</si>
  <si>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</si>
  <si>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</si>
  <si>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</si>
  <si>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</si>
  <si>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</si>
  <si>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</si>
  <si>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</si>
  <si>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</si>
  <si>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</si>
  <si>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</si>
  <si>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</si>
  <si>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</si>
  <si>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</si>
  <si>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</si>
  <si>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</si>
  <si>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</si>
  <si>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</si>
  <si>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</si>
  <si>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</si>
  <si>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</si>
  <si>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</si>
  <si>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</si>
  <si>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</si>
  <si>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</si>
  <si>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</si>
  <si>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</si>
  <si>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</si>
  <si>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</si>
  <si>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</si>
  <si>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</si>
  <si>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</si>
  <si>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</si>
  <si>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</si>
  <si>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</si>
  <si>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</si>
  <si>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</si>
  <si>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</si>
  <si>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</si>
  <si>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</si>
  <si>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</si>
  <si>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</si>
  <si>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</si>
  <si>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</si>
  <si>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</si>
  <si>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</si>
  <si>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</si>
  <si>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</si>
  <si>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</si>
  <si>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</si>
  <si>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</si>
  <si>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</si>
  <si>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</si>
  <si>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</si>
  <si>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</si>
  <si>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</si>
  <si>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</si>
  <si>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</si>
  <si>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</si>
  <si>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</si>
  <si>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</si>
  <si>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</si>
  <si>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</si>
  <si>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</si>
  <si>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</si>
  <si>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</si>
  <si>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</si>
  <si>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</si>
  <si>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</si>
  <si>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</si>
  <si>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</si>
  <si>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</si>
  <si>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</si>
  <si>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</si>
  <si>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</si>
  <si>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</si>
  <si>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</si>
  <si>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</si>
  <si>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</si>
  <si>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</si>
  <si>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</si>
  <si>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</si>
  <si>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</si>
  <si>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</si>
  <si>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</si>
  <si>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</si>
  <si>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</si>
  <si>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</si>
  <si>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</si>
  <si>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</si>
  <si>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</si>
  <si>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</si>
  <si>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</si>
  <si>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</si>
  <si>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</si>
  <si>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</si>
  <si>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</si>
  <si>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</si>
  <si>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</si>
  <si>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</si>
  <si>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</si>
  <si>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</si>
  <si>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</si>
  <si>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</si>
  <si>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</si>
  <si>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</si>
  <si>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</si>
  <si>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</si>
  <si>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</si>
  <si>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</si>
  <si>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</si>
  <si>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</si>
  <si>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</si>
  <si>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</si>
  <si>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</si>
  <si>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</si>
  <si>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</si>
  <si>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</si>
  <si>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</si>
  <si>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</si>
  <si>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</si>
  <si>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</si>
  <si>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</si>
  <si>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</si>
  <si>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</si>
  <si>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</si>
  <si>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</si>
  <si>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</si>
  <si>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</si>
  <si>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</si>
  <si>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</si>
  <si>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</si>
  <si>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</si>
  <si>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</si>
  <si>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</si>
  <si>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</si>
  <si>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</si>
  <si>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</si>
  <si>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</si>
  <si>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</si>
  <si>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</si>
  <si>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</si>
  <si>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</si>
  <si>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</si>
  <si>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</si>
  <si>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</si>
  <si>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</si>
  <si>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</si>
  <si>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</si>
  <si>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</si>
  <si>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</si>
  <si>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</si>
  <si>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</si>
  <si>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</si>
  <si>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</si>
  <si>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</si>
  <si>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</si>
  <si>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</si>
  <si>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</si>
  <si>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</si>
  <si>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</si>
  <si>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</si>
  <si>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</si>
  <si>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</si>
  <si>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</si>
  <si>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</si>
  <si>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</si>
  <si>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</si>
  <si>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</si>
  <si>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</si>
  <si>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</si>
  <si>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</si>
  <si>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</si>
  <si>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</si>
  <si>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</si>
  <si>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</si>
  <si>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</si>
  <si>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</si>
  <si>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</si>
  <si>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</si>
  <si>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</si>
  <si>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</si>
  <si>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</si>
  <si>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</si>
  <si>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</si>
  <si>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</si>
  <si>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</si>
  <si>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</si>
  <si>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</si>
  <si>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</si>
  <si>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</si>
  <si>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</si>
  <si>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</si>
  <si>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</si>
  <si>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</si>
  <si>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</si>
  <si>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</si>
  <si>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</si>
  <si>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</si>
  <si>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</si>
  <si>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</si>
  <si>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</si>
  <si>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</si>
  <si>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</si>
  <si>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</si>
  <si>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</si>
  <si>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</si>
  <si>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</si>
  <si>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</si>
  <si>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</si>
  <si>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</si>
  <si>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</si>
  <si>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</si>
  <si>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</si>
  <si>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</si>
  <si>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</si>
  <si>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</si>
  <si>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</si>
  <si>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</si>
  <si>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</si>
  <si>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</si>
  <si>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</si>
  <si>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</si>
  <si>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</si>
  <si>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</si>
  <si>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</si>
  <si>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</si>
  <si>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</si>
  <si>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</si>
  <si>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</si>
  <si>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</si>
  <si>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</si>
  <si>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</si>
  <si>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</si>
  <si>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</si>
  <si>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</si>
  <si>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</si>
  <si>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</si>
  <si>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</si>
  <si>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</si>
  <si>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</si>
  <si>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</si>
  <si>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</si>
  <si>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</si>
  <si>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</si>
  <si>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</si>
  <si>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</si>
  <si>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</si>
  <si>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</si>
  <si>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</si>
  <si>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</si>
  <si>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</si>
  <si>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</si>
  <si>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</si>
  <si>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</si>
  <si>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</si>
  <si>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</si>
  <si>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</si>
  <si>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</si>
  <si>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</si>
  <si>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</si>
  <si>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</si>
  <si>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</si>
  <si>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</si>
  <si>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</si>
  <si>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</si>
  <si>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</si>
  <si>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</si>
  <si>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</si>
  <si>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</si>
  <si>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</si>
  <si>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</si>
  <si>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</si>
  <si>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</si>
  <si>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</si>
  <si>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</si>
  <si>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</si>
  <si>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</si>
  <si>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</si>
  <si>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</si>
  <si>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</si>
  <si>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</si>
  <si>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</si>
  <si>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</si>
  <si>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</si>
  <si>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</si>
  <si>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</si>
  <si>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</si>
  <si>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</si>
  <si>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</si>
  <si>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</si>
  <si>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</si>
  <si>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</si>
  <si>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</si>
  <si>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</si>
  <si>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</si>
  <si>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</si>
  <si>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</si>
  <si>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</si>
  <si>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</si>
  <si>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</si>
  <si>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</si>
  <si>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</si>
  <si>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</si>
  <si>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</si>
  <si>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</si>
  <si>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</si>
  <si>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</si>
  <si>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</si>
  <si>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</si>
  <si>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</si>
  <si>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</si>
  <si>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</si>
  <si>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</si>
  <si>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</si>
  <si>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</si>
  <si>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</si>
  <si>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</si>
  <si>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</si>
  <si>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</si>
  <si>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</si>
  <si>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</si>
  <si>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</si>
  <si>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</si>
  <si>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</si>
  <si>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</si>
  <si>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</si>
  <si>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</si>
  <si>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</si>
  <si>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</si>
  <si>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</si>
  <si>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</si>
  <si>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</si>
  <si>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</si>
  <si>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</si>
  <si>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</si>
  <si>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</si>
  <si>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</si>
  <si>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</si>
  <si>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</si>
  <si>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</si>
  <si>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</si>
  <si>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</si>
  <si>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</si>
  <si>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</si>
  <si>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</si>
  <si>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</si>
  <si>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</si>
  <si>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</si>
  <si>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</si>
  <si>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</si>
  <si>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</si>
  <si>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</si>
  <si>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</si>
  <si>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</si>
  <si>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</si>
  <si>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</si>
  <si>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</si>
  <si>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</si>
  <si>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</si>
  <si>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</si>
  <si>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</si>
  <si>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</si>
  <si>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</si>
  <si>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</si>
  <si>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</si>
  <si>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</si>
  <si>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</si>
  <si>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</si>
  <si>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</si>
  <si>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</si>
  <si>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</si>
  <si>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</si>
  <si>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</si>
  <si>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</si>
  <si>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</si>
  <si>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</si>
  <si>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</si>
  <si>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</si>
  <si>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</si>
  <si>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</si>
  <si>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</si>
  <si>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</si>
  <si>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</si>
  <si>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</si>
  <si>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</si>
  <si>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</si>
  <si>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</si>
  <si>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</si>
  <si>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</si>
  <si>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</si>
  <si>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</si>
  <si>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</si>
  <si>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</si>
  <si>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</si>
  <si>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</si>
  <si>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</si>
  <si>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</si>
  <si>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</si>
  <si>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</si>
  <si>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</si>
  <si>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</si>
  <si>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</si>
  <si>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</si>
  <si>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</si>
  <si>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</si>
  <si>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</si>
  <si>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</si>
  <si>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</si>
  <si>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</si>
  <si>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</si>
  <si>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</si>
  <si>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</si>
  <si>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</si>
  <si>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</si>
  <si>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</si>
  <si>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</si>
  <si>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</si>
  <si>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</si>
  <si>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</si>
  <si>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</si>
  <si>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</si>
  <si>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</si>
  <si>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</si>
  <si>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</si>
  <si>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</si>
  <si>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</si>
  <si>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</si>
  <si>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</si>
  <si>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</si>
  <si>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</si>
  <si>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</si>
  <si>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</si>
  <si>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</si>
  <si>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</si>
  <si>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</si>
  <si>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</si>
  <si>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</si>
  <si>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</si>
  <si>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</si>
  <si>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</si>
  <si>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</si>
  <si>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</si>
  <si>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</si>
  <si>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</si>
  <si>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</si>
  <si>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</si>
  <si>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</si>
  <si>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</si>
  <si>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</si>
  <si>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</si>
  <si>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</si>
  <si>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</si>
  <si>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</si>
  <si>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</si>
  <si>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</si>
  <si>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</si>
  <si>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</si>
  <si>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</si>
  <si>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</si>
  <si>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</si>
  <si>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</si>
  <si>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</si>
  <si>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</si>
  <si>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</si>
  <si>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</si>
  <si>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</si>
  <si>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</si>
  <si>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</si>
  <si>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</si>
  <si>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</si>
  <si>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</si>
  <si>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</si>
  <si>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</si>
  <si>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</si>
  <si>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</si>
  <si>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</si>
  <si>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</si>
  <si>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</si>
  <si>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</si>
  <si>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</si>
  <si>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</si>
  <si>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</si>
  <si>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</si>
  <si>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</si>
  <si>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</si>
  <si>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</si>
  <si>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</si>
  <si>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</si>
  <si>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</si>
  <si>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</si>
  <si>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</si>
  <si>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</si>
  <si>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</si>
  <si>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</si>
  <si>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</si>
  <si>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</si>
  <si>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</si>
  <si>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</si>
  <si>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</si>
  <si>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</si>
  <si>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</si>
  <si>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</si>
  <si>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</si>
  <si>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</si>
  <si>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</si>
  <si>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</si>
  <si>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</si>
  <si>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</si>
  <si>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</si>
  <si>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</si>
  <si>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</si>
  <si>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</si>
  <si>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</si>
  <si>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</si>
  <si>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</si>
  <si>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</si>
  <si>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</si>
  <si>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</si>
  <si>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</si>
  <si>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</si>
  <si>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</si>
  <si>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</si>
  <si>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</si>
  <si>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</si>
  <si>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</si>
  <si>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</si>
  <si>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</si>
  <si>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</si>
  <si>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</si>
  <si>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</si>
  <si>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</si>
  <si>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</si>
  <si>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</si>
  <si>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</si>
  <si>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</si>
  <si>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</si>
  <si>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</si>
  <si>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</si>
  <si>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</si>
  <si>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</si>
  <si>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</si>
  <si>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</si>
  <si>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</si>
  <si>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</si>
  <si>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</si>
  <si>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</si>
  <si>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</si>
  <si>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</si>
  <si>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</si>
  <si>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</si>
  <si>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</si>
  <si>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</si>
  <si>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</si>
  <si>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</si>
  <si>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</si>
  <si>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</si>
  <si>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</si>
  <si>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</si>
  <si>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</si>
  <si>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</si>
  <si>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</si>
  <si>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</si>
  <si>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</si>
  <si>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</si>
  <si>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</si>
  <si>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</si>
  <si>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</si>
  <si>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</si>
  <si>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</si>
  <si>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</si>
  <si>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</si>
  <si>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</si>
  <si>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</si>
  <si>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</si>
  <si>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</si>
  <si>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</si>
  <si>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</si>
  <si>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</si>
  <si>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</si>
  <si>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</si>
  <si>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</si>
  <si>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</si>
  <si>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</si>
  <si>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</si>
  <si>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</si>
  <si>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</si>
  <si>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</si>
  <si>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</si>
  <si>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</si>
  <si>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</si>
  <si>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</si>
  <si>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</si>
  <si>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</si>
  <si>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</si>
  <si>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</si>
  <si>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</si>
  <si>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</si>
  <si>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</si>
  <si>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</si>
  <si>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</si>
  <si>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</si>
  <si>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</si>
  <si>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</si>
  <si>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</si>
  <si>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</si>
  <si>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</si>
  <si>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</si>
  <si>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</si>
  <si>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</si>
  <si>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</si>
  <si>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</si>
  <si>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</si>
  <si>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</si>
  <si>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</si>
  <si>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</si>
  <si>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</si>
  <si>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</si>
  <si>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</si>
  <si>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</si>
  <si>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</si>
  <si>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</si>
  <si>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</si>
  <si>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</si>
  <si>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</si>
  <si>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</si>
  <si>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</si>
  <si>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</si>
  <si>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</si>
  <si>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</si>
  <si>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</si>
  <si>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</si>
  <si>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</si>
  <si>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</si>
  <si>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</si>
  <si>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</si>
  <si>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</si>
  <si>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</si>
  <si>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</si>
  <si>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</si>
  <si>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</si>
  <si>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</si>
  <si>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</si>
  <si>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</si>
  <si>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</si>
  <si>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</si>
  <si>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</si>
  <si>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</si>
  <si>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</si>
  <si>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</si>
  <si>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</si>
  <si>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</si>
  <si>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</si>
  <si>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</si>
  <si>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</si>
  <si>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</si>
  <si>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</si>
  <si>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</si>
  <si>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</si>
  <si>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</si>
  <si>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</si>
  <si>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</si>
  <si>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</si>
  <si>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</si>
  <si>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</si>
  <si>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</si>
  <si>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</si>
  <si>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</si>
  <si>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</si>
  <si>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</si>
  <si>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</si>
  <si>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</si>
  <si>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</si>
  <si>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</si>
  <si>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</si>
  <si>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</si>
  <si>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</si>
  <si>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</si>
  <si>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</si>
  <si>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</si>
  <si>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</si>
  <si>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</si>
  <si>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</si>
  <si>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</si>
  <si>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</si>
  <si>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</si>
  <si>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</si>
  <si>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</si>
  <si>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</si>
  <si>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</si>
  <si>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</si>
  <si>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</si>
  <si>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</si>
  <si>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</si>
  <si>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</si>
  <si>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</si>
  <si>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</si>
  <si>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</si>
  <si>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</si>
  <si>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</si>
  <si>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</si>
  <si>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</si>
  <si>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</si>
  <si>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</si>
  <si>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</si>
  <si>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</si>
  <si>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</si>
  <si>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</si>
  <si>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</si>
  <si>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</si>
  <si>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</si>
  <si>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</si>
  <si>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</si>
  <si>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</si>
  <si>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</si>
  <si>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</si>
  <si>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</si>
  <si>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</si>
  <si>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</si>
  <si>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</si>
  <si>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</si>
  <si>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</si>
  <si>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</si>
  <si>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</si>
  <si>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</si>
  <si>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</si>
  <si>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</si>
  <si>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</si>
  <si>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</si>
  <si>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</si>
  <si>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</si>
  <si>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</si>
  <si>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</si>
  <si>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</si>
  <si>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</si>
  <si>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</si>
  <si>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</si>
  <si>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</si>
  <si>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</si>
  <si>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</si>
  <si>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</si>
  <si>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</si>
  <si>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</si>
  <si>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</si>
  <si>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</si>
  <si>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</si>
  <si>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</si>
  <si>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</si>
  <si>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</si>
  <si>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</si>
  <si>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</si>
  <si>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</si>
  <si>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</si>
  <si>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</si>
  <si>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</si>
  <si>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</si>
  <si>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</si>
  <si>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</si>
  <si>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</si>
  <si>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</si>
  <si>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</si>
  <si>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</si>
  <si>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</si>
  <si>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</si>
  <si>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</si>
  <si>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</si>
  <si>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</si>
  <si>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</si>
  <si>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</si>
  <si>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</si>
  <si>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</si>
  <si>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</si>
  <si>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</si>
  <si>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</si>
  <si>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</si>
  <si>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</si>
  <si>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</si>
  <si>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</si>
  <si>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</si>
  <si>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</si>
  <si>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</si>
  <si>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</si>
  <si>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</si>
  <si>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</si>
  <si>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</si>
  <si>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</si>
  <si>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</si>
  <si>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</si>
  <si>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</si>
  <si>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</si>
  <si>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</si>
  <si>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</si>
  <si>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</si>
  <si>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</si>
  <si>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</si>
  <si>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</si>
  <si>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</si>
  <si>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</si>
  <si>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</si>
  <si>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</si>
  <si>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</si>
  <si>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</si>
  <si>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</si>
  <si>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</si>
  <si>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</si>
  <si>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</si>
  <si>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</si>
  <si>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</si>
  <si>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</si>
  <si>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</si>
  <si>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</si>
  <si>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</si>
  <si>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</si>
  <si>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</si>
  <si>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</si>
  <si>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</si>
  <si>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</si>
  <si>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</si>
  <si>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</si>
  <si>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</si>
  <si>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</si>
  <si>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</si>
  <si>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</si>
  <si>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</si>
  <si>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</si>
  <si>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</si>
  <si>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</si>
  <si>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</si>
  <si>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</si>
  <si>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</si>
  <si>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</si>
  <si>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</si>
  <si>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</si>
  <si>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</si>
  <si>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</si>
  <si>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</si>
  <si>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</si>
  <si>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</si>
  <si>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</si>
  <si>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</si>
  <si>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</si>
  <si>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</si>
  <si>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</si>
  <si>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</si>
  <si>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</si>
  <si>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</si>
  <si>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</si>
  <si>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</si>
  <si>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</si>
  <si>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</si>
  <si>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</si>
  <si>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</si>
  <si>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</si>
  <si>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</si>
  <si>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</si>
  <si>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</si>
  <si>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</si>
  <si>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</si>
  <si>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</si>
  <si>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</si>
  <si>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</si>
  <si>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</si>
  <si>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</si>
  <si>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</si>
  <si>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</si>
  <si>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</si>
  <si>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</si>
  <si>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</si>
  <si>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</si>
  <si>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</si>
  <si>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</si>
  <si>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</si>
  <si>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</si>
  <si>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</si>
  <si>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</si>
  <si>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</si>
  <si>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</si>
  <si>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</si>
  <si>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</si>
  <si>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</si>
  <si>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</si>
  <si>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</si>
  <si>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</si>
  <si>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</si>
  <si>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</si>
  <si>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</si>
  <si>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</si>
  <si>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</si>
  <si>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</si>
  <si>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</si>
  <si>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</si>
  <si>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</si>
  <si>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</si>
  <si>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</si>
  <si>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</si>
  <si>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</si>
  <si>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</si>
  <si>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</si>
  <si>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</si>
  <si>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</si>
  <si>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</si>
  <si>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</si>
  <si>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</si>
  <si>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</si>
  <si>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</si>
  <si>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</si>
  <si>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</si>
  <si>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</si>
  <si>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</si>
  <si>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</si>
  <si>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</si>
  <si>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</si>
  <si>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</si>
  <si>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</si>
  <si>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</si>
  <si>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</si>
  <si>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</si>
  <si>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</si>
  <si>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</si>
  <si>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</si>
  <si>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</si>
  <si>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</si>
  <si>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</si>
  <si>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</si>
  <si>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</si>
  <si>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</si>
  <si>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</si>
  <si>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</si>
  <si>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</si>
  <si>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</si>
  <si>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</si>
  <si>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</si>
  <si>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</si>
  <si>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</si>
  <si>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</si>
  <si>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</si>
  <si>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</si>
  <si>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</si>
  <si>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</si>
  <si>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</si>
  <si>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</si>
  <si>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</si>
  <si>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</si>
  <si>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</si>
  <si>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</si>
  <si>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</si>
  <si>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</si>
  <si>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</si>
  <si>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</si>
  <si>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</si>
  <si>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</si>
  <si>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</si>
  <si>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</si>
  <si>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</si>
  <si>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</si>
  <si>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</si>
  <si>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</si>
  <si>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</si>
  <si>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</si>
  <si>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</si>
  <si>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</si>
  <si>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</si>
  <si>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</si>
  <si>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</si>
  <si>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</si>
  <si>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</si>
  <si>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</si>
  <si>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</si>
  <si>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</si>
  <si>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</si>
  <si>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</si>
  <si>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</si>
  <si>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</si>
  <si>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</si>
  <si>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</si>
  <si>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</si>
  <si>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</si>
  <si>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</si>
  <si>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</si>
  <si>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</si>
  <si>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</si>
  <si>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</si>
  <si>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</si>
  <si>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</si>
  <si>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</si>
  <si>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</si>
  <si>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</si>
  <si>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</si>
  <si>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</si>
  <si>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</si>
  <si>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</si>
  <si>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</si>
  <si>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</si>
  <si>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</si>
  <si>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</si>
  <si>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</si>
  <si>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</si>
  <si>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</si>
  <si>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</si>
  <si>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</si>
  <si>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</si>
  <si>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</si>
  <si>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</si>
  <si>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</si>
  <si>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</si>
  <si>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</si>
  <si>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</si>
  <si>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</si>
  <si>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</si>
  <si>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</si>
  <si>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</si>
  <si>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</si>
  <si>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</si>
  <si>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</si>
  <si>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</si>
  <si>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</si>
  <si>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</si>
  <si>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</si>
  <si>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</si>
  <si>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</si>
  <si>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</si>
  <si>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</si>
  <si>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</si>
  <si>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</si>
  <si>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</si>
  <si>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</si>
  <si>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</si>
  <si>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</si>
  <si>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</si>
  <si>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</si>
  <si>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</si>
  <si>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</si>
  <si>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</si>
  <si>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</si>
  <si>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</si>
  <si>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</si>
  <si>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</si>
  <si>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</si>
  <si>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</si>
  <si>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</si>
  <si>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</si>
  <si>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</si>
  <si>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</si>
  <si>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</si>
  <si>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</si>
  <si>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</si>
  <si>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</si>
  <si>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</si>
  <si>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</si>
  <si>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</si>
  <si>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</si>
  <si>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</si>
  <si>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</si>
  <si>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</si>
  <si>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</si>
  <si>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</si>
  <si>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</si>
  <si>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</si>
  <si>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</si>
  <si>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</si>
  <si>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</si>
  <si>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</si>
  <si>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</si>
  <si>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</si>
  <si>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</si>
  <si>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</si>
  <si>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</si>
  <si>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</si>
  <si>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</si>
  <si>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</si>
  <si>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</si>
  <si>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</si>
  <si>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</si>
  <si>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</si>
  <si>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</si>
  <si>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</si>
  <si>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</si>
  <si>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</si>
  <si>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</si>
  <si>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</si>
  <si>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</si>
  <si>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</si>
  <si>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</si>
  <si>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</si>
  <si>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</si>
  <si>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</si>
  <si>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</si>
  <si>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</si>
  <si>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</si>
  <si>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</si>
  <si>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</si>
  <si>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</si>
  <si>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</si>
  <si>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</si>
  <si>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</si>
  <si>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</si>
  <si>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</si>
  <si>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</si>
  <si>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</si>
  <si>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</si>
  <si>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</si>
  <si>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</si>
  <si>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</si>
  <si>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</si>
  <si>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</si>
  <si>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</si>
  <si>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</si>
  <si>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</si>
  <si>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</si>
  <si>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</si>
  <si>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</si>
  <si>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</si>
  <si>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</si>
  <si>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</si>
  <si>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</si>
  <si>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</si>
  <si>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</si>
  <si>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</si>
  <si>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</si>
  <si>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</si>
  <si>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</si>
  <si>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</si>
  <si>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</si>
  <si>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</si>
  <si>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</si>
  <si>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</si>
  <si>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</si>
  <si>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</si>
  <si>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</si>
  <si>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</si>
  <si>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</si>
  <si>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</si>
  <si>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</si>
  <si>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</si>
  <si>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</si>
  <si>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</si>
  <si>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</si>
  <si>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</si>
  <si>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</si>
  <si>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</si>
  <si>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</si>
  <si>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</si>
  <si>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</si>
  <si>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</si>
  <si>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</si>
  <si>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</si>
  <si>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</si>
  <si>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</si>
  <si>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</si>
  <si>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</si>
  <si>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</si>
  <si>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</si>
  <si>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</si>
  <si>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</si>
  <si>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</si>
  <si>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</si>
  <si>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</si>
  <si>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</si>
  <si>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</si>
  <si>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</si>
  <si>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</si>
  <si>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</si>
  <si>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</si>
  <si>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</si>
  <si>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</si>
  <si>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</si>
  <si>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</si>
  <si>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</si>
  <si>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</si>
  <si>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</si>
  <si>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</si>
  <si>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</si>
  <si>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</si>
  <si>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</si>
  <si>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</si>
  <si>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</si>
  <si>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</si>
  <si>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</si>
  <si>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</si>
  <si>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</si>
  <si>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</si>
  <si>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</si>
  <si>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</si>
  <si>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</si>
  <si>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</si>
  <si>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</si>
  <si>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</si>
  <si>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</si>
  <si>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</si>
  <si>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</si>
  <si>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</si>
  <si>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</si>
  <si>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</si>
  <si>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</si>
  <si>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</si>
  <si>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</si>
  <si>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</si>
  <si>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</si>
  <si>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</si>
  <si>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</si>
  <si>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</si>
  <si>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</si>
  <si>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</si>
  <si>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</si>
  <si>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</si>
  <si>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</si>
  <si>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</si>
  <si>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</si>
  <si>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</si>
  <si>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</si>
  <si>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</si>
  <si>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</si>
  <si>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</si>
  <si>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</si>
  <si>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</si>
  <si>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</si>
  <si>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</si>
  <si>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</si>
  <si>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</si>
  <si>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</si>
  <si>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</si>
  <si>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</si>
  <si>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</si>
  <si>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</si>
  <si>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</si>
  <si>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</si>
  <si>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</si>
  <si>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</si>
  <si>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</si>
  <si>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</si>
  <si>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</si>
  <si>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</si>
  <si>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</si>
  <si>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</si>
  <si>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</si>
  <si>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</si>
  <si>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</si>
  <si>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</si>
  <si>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</si>
  <si>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</si>
  <si>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</si>
  <si>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</si>
  <si>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</si>
  <si>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</si>
  <si>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</si>
  <si>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</si>
  <si>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</si>
  <si>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</si>
  <si>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</si>
  <si>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</si>
  <si>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</si>
  <si>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</si>
  <si>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</si>
  <si>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</si>
  <si>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</si>
  <si>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</si>
  <si>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</si>
  <si>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</si>
  <si>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</si>
  <si>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</si>
  <si>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</si>
  <si>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</si>
  <si>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</si>
  <si>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</si>
  <si>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</si>
  <si>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</si>
  <si>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</si>
  <si>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</si>
  <si>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</si>
  <si>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</si>
  <si>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</si>
  <si>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</si>
  <si>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</si>
  <si>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</si>
  <si>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</si>
  <si>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</si>
  <si>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</si>
  <si>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</si>
  <si>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</si>
  <si>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</si>
  <si>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</si>
  <si>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</si>
  <si>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</si>
  <si>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</si>
  <si>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</si>
  <si>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</si>
  <si>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</si>
  <si>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</si>
  <si>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</si>
  <si>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</si>
  <si>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</si>
  <si>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</si>
  <si>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</si>
  <si>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</si>
  <si>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</si>
  <si>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</si>
  <si>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</si>
  <si>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</si>
  <si>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</si>
  <si>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</si>
  <si>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</si>
  <si>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</si>
  <si>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</si>
  <si>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</si>
  <si>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</si>
  <si>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</si>
  <si>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</si>
  <si>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</si>
  <si>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</si>
  <si>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</si>
  <si>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</si>
  <si>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</si>
  <si>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</si>
  <si>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</si>
  <si>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</si>
  <si>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</si>
  <si>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</si>
  <si>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</si>
  <si>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</si>
  <si>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</si>
  <si>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</si>
  <si>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</si>
  <si>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</si>
  <si>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</si>
  <si>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</si>
  <si>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</si>
  <si>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</si>
  <si>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</si>
  <si>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</si>
  <si>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</si>
  <si>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</si>
  <si>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</si>
  <si>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</si>
  <si>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</si>
  <si>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</si>
  <si>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</si>
  <si>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</si>
  <si>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</si>
  <si>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</si>
  <si>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</si>
  <si>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</si>
  <si>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</si>
  <si>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</si>
  <si>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</si>
  <si>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</si>
  <si>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</si>
  <si>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</si>
  <si>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</si>
  <si>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</si>
  <si>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</si>
  <si>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</si>
  <si>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</si>
  <si>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</si>
  <si>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</si>
  <si>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</si>
  <si>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</si>
  <si>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</si>
  <si>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</si>
  <si>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</si>
  <si>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</si>
  <si>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</si>
  <si>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</si>
  <si>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</si>
  <si>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</si>
  <si>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</si>
  <si>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</si>
  <si>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</si>
  <si>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</si>
  <si>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</si>
  <si>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</si>
  <si>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</si>
  <si>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</si>
  <si>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</si>
  <si>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</si>
  <si>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</si>
  <si>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</si>
  <si>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</si>
  <si>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</si>
  <si>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</si>
  <si>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</si>
  <si>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</si>
  <si>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</si>
  <si>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</si>
  <si>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</si>
  <si>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</si>
  <si>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</si>
  <si>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</si>
  <si>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</si>
  <si>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</si>
  <si>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</si>
  <si>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</si>
  <si>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</si>
  <si>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</si>
  <si>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</si>
  <si>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</si>
  <si>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</si>
  <si>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</si>
  <si>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</si>
  <si>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</si>
  <si>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</si>
  <si>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</si>
  <si>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</si>
  <si>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</si>
  <si>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</si>
  <si>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</si>
  <si>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</si>
  <si>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</si>
  <si>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</si>
  <si>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</si>
  <si>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</si>
  <si>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</si>
  <si>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</si>
  <si>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</si>
  <si>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</si>
  <si>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</si>
  <si>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</si>
  <si>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</si>
  <si>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</si>
  <si>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</si>
  <si>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</si>
  <si>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</si>
  <si>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</si>
  <si>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</si>
  <si>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</si>
  <si>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</si>
  <si>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</si>
  <si>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</si>
  <si>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</si>
  <si>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</si>
  <si>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</si>
  <si>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</si>
  <si>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</si>
  <si>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</si>
  <si>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</si>
  <si>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</si>
  <si>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</si>
  <si>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</si>
  <si>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</si>
  <si>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</si>
  <si>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</si>
  <si>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</si>
  <si>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</si>
  <si>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</si>
  <si>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</si>
  <si>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</si>
  <si>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</si>
  <si>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</si>
  <si>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</si>
  <si>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</si>
  <si>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</si>
  <si>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</si>
  <si>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</si>
  <si>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</si>
  <si>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</si>
  <si>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</si>
  <si>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</si>
  <si>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</si>
  <si>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</si>
  <si>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</si>
  <si>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</si>
  <si>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</si>
  <si>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</si>
  <si>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</si>
  <si>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</si>
  <si>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</si>
  <si>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</si>
  <si>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</si>
  <si>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</si>
  <si>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</si>
  <si>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</si>
  <si>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</si>
  <si>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</si>
  <si>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</si>
  <si>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</si>
  <si>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</si>
  <si>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</si>
  <si>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</si>
  <si>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</si>
  <si>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</si>
  <si>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</si>
  <si>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</si>
  <si>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</si>
  <si>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</si>
  <si>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</si>
  <si>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</si>
  <si>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</si>
  <si>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</si>
  <si>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</si>
  <si>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</si>
  <si>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</si>
  <si>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</si>
  <si>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</si>
  <si>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</si>
  <si>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</si>
  <si>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</si>
  <si>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</si>
  <si>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</si>
  <si>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</si>
  <si>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</si>
  <si>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</si>
  <si>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</si>
  <si>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</si>
  <si>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</si>
  <si>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</si>
  <si>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</si>
  <si>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</si>
  <si>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</si>
  <si>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</si>
  <si>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</si>
  <si>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</si>
  <si>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</si>
  <si>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</si>
  <si>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</si>
  <si>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</si>
  <si>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</si>
  <si>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</si>
  <si>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</si>
  <si>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</si>
  <si>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</si>
  <si>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</si>
  <si>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</si>
  <si>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</si>
  <si>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</si>
  <si>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</si>
  <si>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</si>
  <si>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</si>
  <si>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</si>
  <si>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</si>
  <si>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</si>
  <si>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</si>
  <si>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</si>
  <si>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</si>
  <si>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</si>
  <si>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</si>
  <si>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</si>
  <si>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</si>
  <si>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</si>
  <si>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</si>
  <si>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</si>
  <si>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</si>
  <si>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</si>
  <si>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</si>
  <si>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</si>
  <si>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</si>
  <si>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</si>
  <si>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</si>
  <si>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</si>
  <si>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</si>
  <si>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</si>
  <si>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</si>
  <si>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</si>
  <si>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</si>
  <si>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</si>
  <si>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</si>
  <si>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</si>
  <si>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</si>
  <si>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</si>
  <si>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</si>
  <si>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</si>
  <si>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</si>
  <si>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</si>
  <si>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</si>
  <si>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</si>
  <si>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</si>
  <si>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</si>
  <si>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</si>
  <si>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</si>
  <si>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</si>
  <si>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</si>
  <si>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</si>
  <si>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</si>
  <si>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</si>
  <si>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</si>
  <si>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</si>
  <si>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</si>
  <si>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</si>
  <si>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</si>
  <si>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</si>
  <si>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</si>
  <si>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</si>
  <si>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</si>
  <si>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</si>
  <si>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</si>
  <si>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</si>
  <si>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</si>
  <si>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</si>
  <si>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</si>
  <si>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</si>
  <si>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</si>
  <si>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</si>
  <si>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</si>
  <si>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</si>
  <si>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</si>
  <si>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</si>
  <si>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</si>
  <si>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</si>
  <si>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</si>
  <si>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</si>
  <si>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</si>
  <si>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</si>
  <si>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</si>
  <si>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</si>
  <si>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</si>
  <si>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</si>
  <si>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</si>
  <si>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</si>
  <si>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</si>
  <si>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</si>
  <si>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</si>
  <si>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</si>
  <si>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</si>
  <si>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</si>
  <si>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</si>
  <si>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</si>
  <si>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</si>
  <si>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</si>
  <si>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</si>
  <si>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</si>
  <si>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</si>
  <si>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</si>
  <si>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</si>
  <si>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</si>
  <si>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</si>
  <si>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</si>
  <si>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</si>
  <si>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</si>
  <si>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</si>
  <si>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</si>
  <si>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</si>
  <si>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</si>
  <si>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</si>
  <si>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</si>
  <si>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</si>
  <si>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</si>
  <si>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</si>
  <si>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</si>
  <si>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</si>
  <si>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</si>
  <si>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</si>
  <si>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</si>
  <si>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</si>
  <si>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</si>
  <si>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</si>
  <si>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</si>
  <si>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</si>
  <si>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</si>
  <si>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</si>
  <si>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</si>
  <si>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</si>
  <si>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</si>
  <si>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</si>
  <si>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</si>
  <si>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</si>
  <si>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</si>
  <si>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</si>
  <si>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</si>
  <si>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</si>
  <si>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</si>
  <si>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</si>
  <si>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</si>
  <si>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</si>
  <si>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</si>
  <si>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</si>
  <si>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</si>
  <si>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</si>
  <si>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</si>
  <si>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</si>
  <si>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</si>
  <si>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</si>
  <si>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</si>
  <si>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</si>
  <si>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</si>
  <si>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</si>
  <si>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</si>
  <si>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</si>
  <si>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</si>
  <si>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</si>
  <si>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</si>
  <si>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</si>
  <si>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</si>
  <si>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</si>
  <si>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</si>
  <si>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</si>
  <si>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</si>
  <si>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</si>
  <si>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</si>
  <si>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</si>
  <si>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</si>
  <si>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</si>
  <si>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</si>
  <si>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</si>
  <si>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</si>
  <si>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</si>
  <si>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</si>
  <si>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</si>
  <si>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</si>
  <si>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</si>
  <si>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</si>
  <si>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</si>
  <si>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</si>
  <si>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</si>
  <si>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</si>
  <si>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</si>
  <si>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</si>
  <si>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</si>
  <si>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</si>
  <si>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</si>
  <si>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</si>
  <si>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</si>
  <si>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</si>
  <si>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</si>
  <si>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</si>
  <si>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</si>
  <si>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</si>
  <si>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</si>
  <si>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</si>
  <si>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</si>
  <si>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</si>
  <si>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</si>
  <si>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</si>
  <si>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</si>
  <si>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</si>
  <si>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</si>
  <si>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</si>
  <si>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</si>
  <si>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</si>
  <si>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</si>
  <si>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</si>
  <si>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</si>
  <si>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</si>
  <si>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</si>
  <si>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</si>
  <si>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</si>
  <si>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</si>
  <si>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</si>
  <si>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</si>
  <si>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</si>
  <si>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</si>
  <si>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</si>
  <si>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</si>
  <si>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</si>
  <si>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</si>
  <si>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</si>
  <si>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</si>
  <si>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</si>
  <si>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</si>
  <si>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</si>
  <si>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</si>
  <si>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</si>
  <si>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</si>
  <si>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</si>
  <si>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</si>
  <si>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</si>
  <si>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</si>
  <si>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</si>
  <si>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</si>
  <si>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</si>
  <si>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</si>
  <si>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</si>
  <si>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</si>
  <si>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</si>
  <si>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</si>
  <si>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</si>
  <si>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</si>
  <si>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</si>
  <si>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</si>
  <si>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</si>
  <si>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</si>
  <si>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</si>
  <si>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</si>
  <si>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</si>
  <si>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</si>
  <si>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</si>
  <si>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</si>
  <si>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</si>
  <si>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</si>
  <si>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</si>
  <si>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</si>
  <si>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</si>
  <si>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</si>
  <si>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</si>
  <si>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</si>
  <si>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</si>
  <si>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</si>
  <si>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</si>
  <si>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</si>
  <si>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</si>
  <si>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</si>
  <si>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</si>
  <si>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</si>
  <si>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</si>
  <si>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</si>
  <si>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</si>
  <si>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</si>
  <si>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</si>
  <si>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</si>
  <si>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</si>
  <si>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</si>
  <si>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</si>
  <si>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</si>
  <si>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</si>
  <si>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</si>
  <si>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</si>
  <si>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</si>
  <si>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</si>
  <si>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</si>
  <si>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</si>
  <si>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</si>
  <si>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</si>
  <si>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</si>
  <si>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</si>
  <si>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</si>
  <si>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</si>
  <si>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</si>
  <si>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</si>
  <si>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</si>
  <si>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</si>
  <si>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</si>
  <si>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</si>
  <si>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</si>
  <si>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</si>
  <si>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</si>
  <si>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</si>
  <si>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</si>
  <si>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</si>
  <si>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</si>
  <si>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</si>
  <si>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</si>
  <si>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</si>
  <si>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</si>
  <si>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</si>
  <si>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</si>
  <si>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</si>
  <si>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</si>
  <si>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</si>
  <si>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</si>
  <si>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</si>
  <si>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</si>
  <si>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</si>
  <si>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</si>
  <si>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</si>
  <si>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</si>
  <si>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</si>
  <si>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</si>
  <si>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</si>
  <si>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</si>
  <si>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</si>
  <si>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</si>
  <si>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</si>
  <si>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</si>
  <si>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</si>
  <si>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</si>
  <si>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</si>
  <si>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</si>
  <si>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</si>
  <si>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</si>
  <si>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</si>
  <si>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</si>
  <si>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</si>
  <si>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</si>
  <si>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</si>
  <si>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</si>
  <si>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</si>
  <si>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</si>
  <si>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</si>
  <si>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</si>
  <si>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</si>
  <si>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</si>
  <si>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</si>
  <si>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</si>
  <si>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</si>
  <si>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</si>
  <si>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</si>
  <si>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</si>
  <si>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</si>
  <si>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</si>
  <si>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</si>
  <si>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</si>
  <si>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</si>
  <si>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</si>
  <si>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</si>
  <si>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</si>
  <si>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</si>
  <si>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</si>
  <si>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</si>
  <si>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</si>
  <si>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</si>
  <si>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</si>
  <si>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</si>
  <si>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</si>
  <si>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</si>
  <si>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</si>
  <si>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</si>
  <si>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</si>
  <si>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</si>
  <si>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</si>
  <si>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</si>
  <si>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</si>
  <si>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</si>
  <si>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</si>
  <si>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</si>
  <si>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</si>
  <si>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</si>
  <si>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</si>
  <si>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</si>
  <si>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</si>
  <si>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</si>
  <si>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</si>
  <si>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</si>
  <si>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</si>
  <si>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</si>
  <si>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</si>
  <si>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</si>
  <si>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</si>
  <si>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</si>
  <si>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</si>
  <si>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</si>
  <si>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</si>
  <si>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</si>
  <si>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</si>
  <si>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</si>
  <si>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</si>
  <si>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</si>
  <si>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</si>
  <si>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</si>
  <si>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</si>
  <si>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</si>
  <si>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</si>
  <si>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</si>
  <si>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</si>
  <si>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</si>
  <si>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</si>
  <si>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</si>
  <si>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</si>
  <si>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</si>
  <si>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</si>
  <si>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</si>
  <si>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</si>
  <si>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</si>
  <si>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</si>
  <si>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</si>
  <si>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</si>
  <si>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</si>
  <si>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</si>
  <si>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</si>
  <si>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</si>
  <si>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</si>
  <si>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</si>
  <si>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</si>
  <si>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</si>
  <si>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</si>
  <si>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</si>
  <si>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</si>
  <si>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</si>
  <si>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</si>
  <si>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</si>
  <si>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</si>
  <si>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</si>
  <si>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</si>
  <si>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</si>
  <si>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</si>
  <si>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</si>
  <si>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</si>
  <si>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</si>
  <si>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</si>
  <si>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</si>
  <si>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</si>
  <si>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</si>
  <si>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</si>
  <si>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</si>
  <si>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</si>
  <si>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</si>
  <si>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</si>
  <si>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</si>
  <si>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</si>
  <si>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</si>
  <si>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</si>
  <si>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</si>
  <si>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</si>
  <si>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</si>
  <si>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</si>
  <si>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</si>
  <si>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</si>
  <si>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</si>
  <si>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</si>
  <si>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</si>
  <si>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</si>
  <si>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</si>
  <si>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</si>
  <si>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</si>
  <si>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</si>
  <si>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</si>
  <si>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</si>
  <si>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</si>
  <si>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</si>
  <si>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</si>
  <si>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</si>
  <si>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</si>
  <si>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</si>
  <si>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</si>
  <si>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</si>
  <si>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</si>
  <si>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</si>
  <si>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</si>
  <si>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</si>
  <si>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</si>
  <si>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</si>
  <si>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</si>
  <si>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</si>
  <si>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</si>
  <si>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</si>
  <si>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</si>
  <si>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</si>
  <si>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</si>
  <si>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</si>
  <si>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</si>
  <si>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</si>
  <si>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</si>
  <si>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</si>
  <si>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</si>
  <si>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</si>
  <si>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</si>
  <si>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</si>
  <si>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</si>
  <si>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</si>
  <si>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</si>
  <si>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</si>
  <si>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</si>
  <si>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</si>
  <si>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</si>
  <si>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</si>
  <si>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</si>
  <si>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</si>
  <si>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</si>
  <si>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</si>
  <si>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</si>
  <si>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</si>
  <si>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</si>
  <si>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</si>
  <si>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</si>
  <si>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</si>
  <si>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</si>
  <si>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</si>
  <si>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</si>
  <si>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</si>
  <si>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</si>
  <si>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</si>
  <si>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</si>
  <si>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</si>
  <si>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</si>
  <si>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</si>
  <si>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</si>
  <si>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</si>
  <si>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</si>
  <si>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</si>
  <si>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</si>
  <si>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</si>
  <si>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</si>
  <si>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</si>
  <si>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</si>
  <si>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</si>
  <si>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</si>
  <si>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</si>
  <si>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</si>
  <si>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</si>
  <si>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</si>
  <si>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</si>
  <si>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</si>
  <si>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</si>
  <si>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</si>
  <si>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</si>
  <si>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</si>
  <si>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</si>
  <si>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</si>
  <si>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</si>
  <si>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</si>
  <si>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</si>
  <si>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</si>
  <si>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</si>
  <si>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</si>
  <si>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</si>
  <si>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</si>
  <si>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</si>
  <si>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</si>
  <si>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</si>
  <si>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</si>
  <si>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</si>
  <si>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</si>
  <si>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</si>
  <si>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</si>
  <si>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</si>
  <si>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</si>
  <si>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</si>
  <si>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</si>
  <si>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</si>
  <si>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</si>
  <si>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</si>
  <si>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</si>
  <si>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</si>
  <si>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</si>
  <si>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</si>
  <si>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</si>
  <si>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</si>
  <si>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</si>
  <si>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</si>
  <si>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</si>
  <si>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</si>
  <si>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</si>
  <si>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</si>
  <si>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</si>
  <si>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</si>
  <si>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</si>
  <si>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</si>
  <si>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</si>
  <si>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</si>
  <si>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</si>
  <si>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</si>
  <si>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</si>
  <si>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</si>
  <si>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</si>
  <si>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</si>
  <si>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</si>
  <si>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</si>
  <si>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</si>
  <si>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</si>
  <si>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</si>
  <si>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</si>
  <si>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</si>
  <si>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</si>
  <si>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</si>
  <si>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</si>
  <si>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</si>
  <si>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</si>
  <si>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</si>
  <si>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</si>
  <si>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</si>
  <si>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</si>
  <si>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</si>
  <si>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</si>
  <si>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</si>
  <si>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</si>
  <si>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</si>
  <si>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</si>
  <si>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</si>
  <si>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</si>
  <si>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</si>
  <si>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</si>
  <si>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</si>
  <si>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</si>
  <si>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</si>
  <si>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</si>
  <si>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</si>
  <si>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</si>
  <si>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</si>
  <si>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</si>
  <si>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</si>
  <si>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</si>
  <si>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</si>
  <si>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</si>
  <si>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</si>
  <si>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</si>
  <si>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</si>
  <si>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</si>
  <si>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</si>
  <si>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</si>
  <si>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</si>
  <si>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</si>
  <si>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</si>
  <si>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</si>
  <si>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</si>
  <si>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</si>
  <si>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</si>
  <si>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</si>
  <si>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</si>
  <si>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</si>
  <si>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</si>
  <si>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</si>
  <si>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</si>
  <si>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</si>
  <si>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</si>
  <si>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</si>
  <si>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</si>
  <si>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</si>
  <si>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</si>
  <si>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</si>
  <si>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</si>
  <si>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</si>
  <si>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</si>
  <si>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</si>
  <si>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</si>
  <si>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</si>
  <si>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</si>
  <si>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</si>
  <si>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</si>
  <si>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</si>
  <si>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</si>
  <si>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</si>
  <si>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</si>
  <si>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</si>
  <si>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</si>
  <si>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</si>
  <si>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</si>
  <si>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</si>
  <si>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</si>
  <si>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</si>
  <si>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</si>
  <si>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</si>
  <si>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</si>
  <si>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</si>
  <si>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</si>
  <si>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</si>
  <si>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</si>
  <si>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</si>
  <si>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</si>
  <si>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</si>
  <si>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</si>
  <si>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</si>
  <si>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</si>
  <si>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</si>
  <si>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</si>
  <si>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</si>
  <si>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</si>
  <si>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</si>
  <si>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</si>
  <si>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</si>
  <si>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</si>
  <si>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</si>
  <si>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</si>
  <si>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</si>
  <si>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</si>
  <si>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</si>
  <si>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</si>
  <si>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</si>
  <si>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</si>
  <si>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</si>
  <si>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</si>
  <si>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</si>
  <si>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</si>
  <si>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</si>
  <si>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</si>
  <si>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</si>
  <si>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</si>
  <si>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</si>
  <si>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</si>
  <si>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</si>
  <si>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</si>
  <si>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</si>
  <si>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</si>
  <si>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</si>
  <si>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</si>
  <si>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</si>
  <si>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</si>
  <si>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</si>
  <si>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</si>
  <si>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</si>
  <si>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</si>
  <si>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</si>
  <si>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</si>
  <si>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</si>
  <si>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</si>
  <si>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</si>
  <si>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</si>
  <si>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</si>
  <si>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</si>
  <si>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</si>
  <si>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</si>
  <si>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</si>
  <si>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</si>
  <si>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</si>
  <si>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</si>
  <si>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</si>
  <si>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</si>
  <si>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</si>
  <si>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</si>
  <si>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</si>
  <si>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</si>
  <si>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</si>
  <si>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</si>
  <si>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</si>
  <si>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</si>
  <si>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</si>
  <si>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</si>
  <si>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</si>
  <si>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</si>
  <si>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</si>
  <si>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</si>
  <si>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</si>
  <si>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</si>
  <si>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</si>
  <si>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</si>
  <si>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</si>
  <si>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</si>
  <si>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</si>
  <si>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</si>
  <si>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</si>
  <si>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</si>
  <si>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</si>
  <si>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</si>
  <si>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</si>
  <si>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</si>
  <si>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</si>
  <si>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</si>
  <si>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</si>
  <si>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</si>
  <si>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</si>
  <si>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</si>
  <si>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</si>
  <si>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</si>
  <si>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</si>
  <si>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</si>
  <si>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</si>
  <si>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</si>
  <si>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</si>
  <si>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</si>
  <si>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</si>
  <si>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</si>
  <si>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</si>
  <si>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</si>
  <si>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</si>
  <si>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</si>
  <si>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</si>
  <si>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</si>
  <si>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</si>
  <si>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</si>
  <si>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</si>
  <si>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</si>
  <si>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</si>
  <si>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</si>
  <si>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</si>
  <si>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</si>
  <si>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</si>
  <si>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</si>
  <si>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</si>
  <si>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</si>
  <si>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</si>
  <si>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</si>
  <si>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</si>
  <si>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</si>
  <si>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</si>
  <si>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</si>
  <si>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</si>
  <si>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</si>
  <si>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</si>
  <si>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</si>
  <si>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</si>
  <si>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</si>
  <si>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</si>
  <si>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</si>
  <si>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</si>
  <si>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</si>
  <si>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</si>
  <si>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</si>
  <si>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</si>
  <si>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</si>
  <si>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</si>
  <si>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</si>
  <si>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</si>
  <si>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</si>
  <si>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</si>
  <si>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</si>
  <si>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</si>
  <si>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</si>
  <si>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</si>
  <si>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</si>
  <si>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</si>
  <si>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</si>
  <si>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</si>
  <si>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</si>
  <si>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</si>
  <si>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</si>
  <si>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</si>
  <si>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</si>
  <si>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</si>
  <si>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</si>
  <si>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</si>
  <si>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</si>
  <si>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</si>
  <si>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</si>
  <si>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</si>
  <si>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</si>
  <si>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</si>
  <si>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</si>
  <si>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</si>
  <si>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</si>
  <si>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</si>
  <si>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</si>
  <si>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</si>
  <si>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</si>
  <si>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</si>
  <si>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</si>
  <si>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</si>
  <si>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</si>
  <si>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</si>
  <si>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</si>
  <si>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</si>
  <si>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</si>
  <si>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</si>
  <si>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</si>
  <si>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</si>
  <si>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</si>
  <si>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</si>
  <si>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</si>
  <si>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</si>
  <si>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</si>
  <si>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</si>
  <si>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</si>
  <si>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</si>
  <si>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</si>
  <si>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</si>
  <si>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</si>
  <si>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</si>
  <si>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</si>
  <si>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</si>
  <si>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</si>
  <si>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</si>
  <si>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</si>
  <si>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</si>
  <si>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</si>
  <si>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</si>
  <si>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</si>
  <si>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</si>
  <si>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</si>
  <si>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</si>
  <si>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</si>
  <si>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</si>
  <si>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</si>
  <si>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</si>
  <si>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</si>
  <si>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</si>
  <si>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</si>
  <si>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</si>
  <si>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</si>
  <si>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</si>
  <si>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</si>
  <si>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</si>
  <si>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</si>
  <si>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</si>
  <si>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</si>
  <si>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</si>
  <si>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</si>
  <si>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</si>
  <si>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</si>
  <si>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</si>
  <si>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</si>
  <si>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</si>
  <si>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</si>
  <si>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</si>
  <si>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</si>
  <si>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</si>
  <si>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</si>
  <si>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</si>
  <si>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</si>
  <si>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</si>
  <si>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</si>
  <si>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</si>
  <si>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</si>
  <si>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</si>
  <si>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</si>
  <si>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</si>
  <si>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</si>
  <si>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</si>
  <si>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</si>
  <si>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</si>
  <si>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</si>
  <si>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</si>
  <si>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</si>
  <si>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</si>
  <si>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</si>
  <si>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</si>
  <si>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</si>
  <si>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</si>
  <si>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</si>
  <si>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</si>
  <si>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</si>
  <si>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</si>
  <si>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</si>
  <si>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</si>
  <si>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</si>
  <si>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</si>
  <si>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</si>
  <si>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</si>
  <si>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</si>
  <si>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</si>
  <si>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</si>
  <si>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</si>
  <si>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</si>
  <si>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</si>
  <si>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</si>
  <si>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</si>
  <si>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</si>
  <si>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</si>
  <si>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</si>
  <si>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</si>
  <si>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</si>
  <si>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</si>
  <si>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</si>
  <si>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</si>
  <si>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</si>
  <si>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</si>
  <si>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</si>
  <si>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</si>
  <si>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</si>
  <si>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</si>
  <si>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</si>
  <si>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</si>
  <si>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</si>
  <si>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</si>
  <si>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</si>
  <si>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</si>
  <si>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</si>
  <si>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</si>
  <si>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</si>
  <si>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</si>
  <si>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</si>
  <si>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</si>
  <si>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</si>
  <si>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</si>
  <si>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</si>
  <si>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</si>
  <si>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</si>
  <si>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</si>
  <si>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</si>
  <si>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</si>
  <si>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</si>
  <si>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</si>
  <si>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</si>
  <si>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</si>
  <si>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</si>
  <si>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</si>
  <si>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</si>
  <si>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</si>
  <si>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</si>
  <si>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</si>
  <si>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</si>
  <si>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</si>
  <si>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</si>
  <si>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</si>
  <si>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</si>
  <si>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</si>
  <si>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</si>
  <si>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</si>
  <si>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</si>
  <si>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</si>
  <si>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</si>
  <si>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</si>
  <si>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</si>
  <si>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</si>
  <si>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</si>
  <si>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</si>
  <si>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</si>
  <si>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</si>
  <si>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</si>
  <si>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</si>
  <si>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</si>
  <si>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</si>
  <si>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</si>
  <si>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</si>
  <si>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</si>
  <si>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</si>
  <si>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</si>
  <si>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</si>
  <si>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</si>
  <si>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</si>
  <si>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</si>
  <si>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</si>
  <si>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</si>
  <si>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</si>
  <si>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</si>
  <si>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</si>
  <si>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</si>
  <si>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</si>
  <si>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</si>
  <si>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</si>
  <si>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</si>
  <si>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</si>
  <si>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</si>
  <si>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</si>
  <si>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</si>
  <si>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</si>
  <si>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</si>
  <si>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</si>
  <si>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</si>
  <si>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</si>
  <si>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</si>
  <si>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</si>
  <si>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</si>
  <si>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</si>
  <si>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</si>
  <si>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</si>
  <si>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</si>
  <si>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</si>
  <si>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</si>
  <si>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</si>
  <si>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</si>
  <si>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</si>
  <si>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</si>
  <si>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</si>
  <si>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</si>
  <si>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</si>
  <si>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</si>
  <si>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</si>
  <si>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</si>
  <si>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</si>
  <si>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</si>
  <si>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</si>
  <si>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</si>
  <si>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</si>
  <si>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</si>
  <si>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</si>
  <si>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</si>
  <si>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</si>
  <si>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</si>
  <si>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</si>
  <si>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</si>
  <si>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</si>
  <si>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</si>
  <si>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</si>
  <si>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</si>
  <si>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</si>
  <si>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</si>
  <si>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</si>
  <si>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</si>
  <si>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</si>
  <si>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</si>
  <si>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</si>
  <si>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</si>
  <si>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</si>
  <si>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</si>
  <si>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</si>
  <si>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</si>
  <si>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</si>
  <si>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</si>
  <si>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</si>
  <si>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</si>
  <si>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</si>
  <si>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</si>
  <si>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</si>
  <si>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</si>
  <si>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</si>
  <si>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</si>
  <si>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</si>
  <si>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</si>
  <si>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</si>
  <si>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</si>
  <si>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</si>
  <si>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</si>
  <si>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</si>
  <si>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</si>
  <si>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</si>
  <si>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</si>
  <si>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</si>
  <si>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</si>
  <si>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</si>
  <si>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</si>
  <si>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</si>
  <si>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</si>
  <si>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</si>
  <si>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</si>
  <si>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</si>
  <si>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</si>
  <si>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</si>
  <si>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</si>
  <si>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</si>
  <si>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</si>
  <si>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</si>
  <si>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</si>
  <si>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</si>
  <si>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</si>
  <si>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</si>
  <si>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</si>
  <si>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</si>
  <si>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</si>
  <si>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</si>
  <si>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</si>
  <si>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</si>
  <si>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</si>
  <si>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</si>
  <si>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</si>
  <si>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</si>
  <si>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</si>
  <si>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</si>
  <si>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</si>
  <si>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</si>
  <si>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</si>
  <si>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</si>
  <si>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</si>
  <si>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</si>
  <si>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</si>
  <si>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</si>
  <si>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</si>
  <si>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</si>
  <si>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</si>
  <si>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</si>
  <si>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</si>
  <si>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</si>
  <si>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</si>
  <si>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</si>
  <si>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</si>
  <si>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</si>
  <si>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</si>
  <si>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</si>
  <si>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</si>
  <si>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</si>
  <si>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</si>
  <si>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</si>
  <si>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</si>
  <si>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</si>
  <si>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</si>
  <si>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</si>
  <si>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</si>
  <si>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</si>
  <si>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</si>
  <si>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</si>
  <si>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</si>
  <si>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</si>
  <si>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</si>
  <si>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</si>
  <si>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</si>
  <si>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</si>
  <si>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</si>
  <si>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</si>
  <si>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</si>
  <si>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</si>
  <si>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</si>
  <si>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</si>
  <si>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</si>
  <si>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</si>
  <si>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</si>
  <si>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</si>
  <si>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</si>
  <si>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</si>
  <si>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</si>
  <si>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</si>
  <si>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</si>
  <si>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</si>
  <si>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</si>
  <si>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</si>
  <si>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</si>
  <si>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</si>
  <si>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</si>
  <si>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</si>
  <si>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</si>
  <si>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</si>
  <si>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</si>
  <si>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</si>
  <si>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</si>
  <si>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</si>
  <si>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</si>
  <si>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</si>
  <si>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</si>
  <si>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</si>
  <si>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</si>
  <si>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</si>
  <si>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</si>
  <si>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</si>
  <si>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</si>
  <si>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</si>
  <si>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</si>
  <si>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</si>
  <si>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</si>
  <si>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</si>
  <si>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</si>
  <si>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</si>
  <si>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</si>
  <si>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</si>
  <si>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</si>
  <si>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</si>
  <si>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</si>
  <si>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</si>
  <si>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</si>
  <si>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</si>
  <si>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</si>
  <si>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</si>
  <si>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</si>
  <si>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</si>
  <si>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</si>
  <si>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</si>
  <si>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</si>
  <si>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</si>
  <si>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</si>
  <si>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</si>
  <si>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</si>
  <si>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</si>
  <si>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</si>
  <si>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</si>
  <si>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</si>
  <si>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</si>
  <si>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</si>
  <si>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</si>
  <si>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</si>
  <si>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</si>
  <si>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</si>
  <si>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</si>
  <si>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</si>
  <si>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</si>
  <si>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</si>
  <si>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</si>
  <si>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</si>
  <si>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</si>
  <si>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</si>
  <si>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</si>
  <si>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</si>
  <si>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</si>
  <si>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</si>
  <si>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</si>
  <si>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</si>
  <si>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</si>
  <si>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</si>
  <si>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</si>
  <si>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</si>
  <si>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</si>
  <si>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</si>
  <si>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</si>
  <si>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</si>
  <si>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</si>
  <si>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</si>
  <si>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</si>
  <si>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</si>
  <si>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</si>
  <si>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</si>
  <si>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</si>
  <si>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</si>
  <si>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</si>
  <si>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</si>
  <si>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</si>
  <si>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</si>
  <si>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</si>
  <si>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</si>
  <si>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</si>
  <si>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</si>
  <si>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</si>
  <si>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</si>
  <si>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</si>
  <si>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</si>
  <si>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</si>
  <si>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</si>
  <si>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</si>
  <si>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</si>
  <si>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</si>
  <si>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</si>
  <si>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</si>
  <si>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</si>
  <si>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</si>
  <si>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</si>
  <si>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</si>
  <si>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</si>
  <si>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</si>
  <si>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</si>
  <si>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</si>
  <si>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</si>
  <si>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</si>
  <si>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</si>
  <si>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</si>
  <si>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</si>
  <si>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</si>
  <si>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</si>
  <si>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</si>
  <si>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</si>
  <si>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</si>
  <si>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</si>
  <si>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</si>
  <si>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</si>
  <si>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</si>
  <si>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</si>
  <si>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</si>
  <si>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</si>
  <si>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</si>
  <si>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</si>
  <si>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</si>
  <si>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</si>
  <si>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</si>
  <si>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</si>
  <si>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</si>
  <si>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</si>
  <si>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</si>
  <si>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</si>
  <si>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</si>
  <si>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</si>
  <si>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</si>
  <si>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</si>
  <si>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</si>
  <si>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</si>
  <si>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</si>
  <si>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</si>
  <si>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</si>
  <si>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</si>
  <si>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</si>
  <si>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</si>
  <si>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</si>
  <si>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</si>
  <si>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</si>
  <si>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</si>
  <si>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</si>
  <si>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</si>
  <si>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</si>
  <si>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</si>
  <si>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</si>
  <si>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</si>
  <si>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</si>
  <si>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</si>
  <si>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</si>
  <si>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</si>
  <si>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</si>
  <si>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</si>
  <si>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</si>
  <si>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</si>
  <si>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</si>
  <si>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</si>
  <si>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</si>
  <si>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</si>
  <si>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</si>
  <si>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</si>
  <si>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</si>
  <si>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</si>
  <si>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</si>
  <si>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</si>
  <si>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</si>
  <si>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</si>
  <si>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</si>
  <si>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</si>
  <si>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</si>
  <si>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</si>
  <si>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</si>
  <si>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</si>
  <si>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</si>
  <si>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</si>
  <si>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</si>
  <si>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</si>
  <si>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</si>
  <si>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</si>
  <si>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</si>
  <si>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</si>
  <si>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</si>
  <si>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</si>
  <si>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</si>
  <si>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</si>
  <si>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</si>
  <si>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</si>
  <si>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</si>
  <si>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</si>
  <si>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</si>
  <si>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</si>
  <si>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</si>
  <si>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</si>
  <si>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</si>
  <si>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</si>
  <si>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</si>
  <si>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</si>
  <si>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</si>
  <si>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</si>
  <si>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</si>
  <si>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</si>
  <si>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</si>
  <si>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</si>
  <si>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</si>
  <si>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</si>
  <si>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</si>
  <si>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</si>
  <si>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</si>
  <si>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</si>
  <si>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</si>
  <si>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</si>
  <si>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</si>
  <si>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</si>
  <si>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</si>
  <si>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</si>
  <si>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</si>
  <si>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</si>
  <si>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</si>
  <si>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</si>
  <si>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</si>
  <si>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</si>
  <si>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</si>
  <si>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</si>
  <si>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</si>
  <si>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</si>
  <si>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</si>
  <si>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</si>
  <si>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</si>
  <si>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</si>
  <si>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</si>
  <si>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</si>
  <si>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</si>
  <si>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</si>
  <si>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</si>
  <si>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</si>
  <si>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</si>
  <si>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</si>
  <si>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</si>
  <si>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</si>
  <si>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</si>
  <si>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</si>
  <si>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</si>
  <si>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</si>
  <si>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</si>
  <si>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</si>
  <si>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</si>
  <si>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</si>
  <si>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</si>
  <si>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</si>
  <si>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</si>
  <si>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</si>
  <si>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</si>
  <si>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</si>
  <si>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</si>
  <si>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</si>
  <si>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</si>
  <si>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</si>
  <si>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</si>
  <si>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</si>
  <si>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</si>
  <si>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</si>
  <si>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</si>
  <si>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</si>
  <si>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</si>
  <si>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</si>
  <si>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</si>
  <si>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</si>
  <si>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</si>
  <si>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</si>
  <si>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</si>
  <si>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</si>
  <si>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</si>
  <si>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</si>
  <si>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</si>
  <si>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</si>
  <si>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</si>
  <si>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</si>
  <si>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</si>
  <si>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</si>
  <si>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</si>
  <si>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</si>
  <si>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</si>
  <si>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</si>
  <si>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</si>
  <si>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</si>
  <si>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</si>
  <si>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</si>
  <si>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</si>
  <si>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</si>
  <si>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</si>
  <si>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</si>
  <si>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</si>
  <si>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</si>
  <si>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</si>
  <si>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</si>
  <si>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</si>
  <si>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</si>
  <si>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</si>
  <si>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</si>
  <si>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</si>
  <si>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</si>
  <si>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</si>
  <si>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</si>
  <si>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</si>
  <si>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</si>
  <si>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</si>
  <si>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</si>
  <si>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</si>
  <si>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</si>
  <si>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</si>
  <si>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</si>
  <si>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</si>
  <si>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</si>
  <si>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</si>
  <si>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</si>
  <si>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</si>
  <si>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</si>
  <si>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</si>
  <si>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</si>
  <si>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</si>
  <si>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</si>
  <si>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</si>
  <si>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</si>
  <si>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</si>
  <si>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</si>
  <si>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</si>
  <si>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</si>
  <si>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</si>
  <si>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</si>
  <si>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</si>
  <si>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</si>
  <si>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</si>
  <si>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</si>
  <si>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</si>
  <si>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</si>
  <si>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</si>
  <si>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</si>
  <si>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</si>
  <si>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</si>
  <si>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</si>
  <si>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</si>
  <si>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</si>
  <si>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</si>
  <si>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</si>
  <si>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</si>
  <si>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</si>
  <si>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</si>
  <si>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</si>
  <si>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</si>
  <si>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</si>
  <si>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</si>
  <si>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</si>
  <si>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</si>
  <si>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</si>
  <si>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</si>
  <si>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</si>
  <si>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</si>
  <si>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</si>
  <si>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</si>
  <si>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</si>
  <si>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</si>
  <si>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</si>
  <si>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</si>
  <si>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</si>
  <si>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</si>
  <si>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</si>
  <si>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</si>
  <si>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</si>
  <si>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</si>
  <si>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</si>
  <si>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</si>
  <si>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</si>
  <si>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</si>
  <si>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</si>
  <si>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</si>
  <si>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</si>
  <si>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</si>
  <si>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</si>
  <si>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</si>
  <si>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</si>
  <si>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</si>
  <si>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</si>
  <si>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</si>
  <si>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</si>
  <si>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</si>
  <si>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</si>
  <si>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</si>
  <si>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</si>
  <si>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</si>
  <si>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</si>
  <si>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</si>
  <si>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</si>
  <si>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</si>
  <si>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</si>
  <si>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</si>
  <si>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</si>
  <si>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</si>
  <si>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</si>
  <si>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</si>
  <si>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</si>
  <si>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</si>
  <si>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</si>
  <si>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</si>
  <si>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</si>
  <si>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</si>
  <si>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</si>
  <si>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</si>
  <si>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</si>
  <si>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</si>
  <si>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</si>
  <si>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</si>
  <si>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</si>
  <si>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</si>
  <si>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</si>
  <si>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</si>
  <si>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</si>
  <si>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</si>
  <si>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</si>
  <si>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</si>
  <si>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</si>
  <si>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</si>
  <si>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</si>
  <si>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</si>
  <si>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</si>
  <si>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</si>
  <si>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</si>
  <si>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</si>
  <si>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</si>
  <si>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</si>
  <si>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</si>
  <si>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</si>
  <si>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</si>
  <si>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</si>
  <si>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</si>
  <si>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</si>
  <si>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</si>
  <si>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</si>
  <si>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</si>
  <si>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</si>
  <si>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</si>
  <si>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</si>
  <si>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</si>
  <si>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</si>
  <si>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</si>
  <si>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</si>
  <si>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</si>
  <si>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</si>
  <si>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</si>
  <si>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</si>
  <si>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</si>
  <si>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</si>
  <si>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</si>
  <si>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</si>
  <si>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</si>
  <si>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</si>
  <si>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</si>
  <si>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</si>
  <si>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</si>
  <si>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</si>
  <si>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</si>
  <si>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</si>
  <si>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</si>
  <si>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</si>
  <si>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</si>
  <si>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</si>
  <si>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</si>
  <si>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</si>
  <si>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</si>
  <si>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</si>
  <si>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</si>
  <si>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</si>
  <si>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</si>
  <si>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</si>
  <si>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</si>
  <si>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</si>
  <si>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</si>
  <si>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</si>
  <si>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</si>
  <si>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</si>
  <si>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</si>
  <si>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</si>
  <si>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</si>
  <si>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</si>
  <si>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</si>
  <si>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</si>
  <si>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</si>
  <si>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</si>
  <si>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</si>
  <si>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</si>
  <si>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</si>
  <si>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</si>
  <si>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</si>
  <si>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</si>
  <si>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</si>
  <si>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</si>
  <si>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</si>
  <si>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</si>
  <si>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</si>
  <si>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</si>
  <si>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</si>
  <si>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</si>
  <si>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</si>
  <si>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</si>
  <si>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</si>
  <si>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</si>
  <si>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</si>
  <si>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</si>
  <si>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</si>
  <si>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</si>
  <si>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</si>
  <si>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</si>
  <si>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</si>
  <si>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</si>
  <si>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</si>
  <si>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</si>
  <si>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</si>
  <si>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</si>
  <si>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</si>
  <si>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</si>
  <si>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</si>
  <si>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</si>
  <si>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</si>
  <si>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</si>
  <si>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</si>
  <si>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</si>
  <si>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</si>
  <si>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</si>
  <si>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</si>
  <si>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</si>
  <si>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</si>
  <si>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</si>
  <si>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</si>
  <si>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</si>
  <si>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</si>
  <si>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</si>
  <si>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</si>
  <si>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</si>
  <si>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</si>
  <si>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</si>
  <si>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</si>
  <si>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</si>
  <si>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</si>
  <si>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</si>
  <si>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</si>
  <si>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</si>
  <si>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</si>
  <si>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</si>
  <si>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</si>
  <si>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</si>
  <si>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</si>
  <si>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</si>
  <si>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</si>
  <si>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</si>
  <si>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</si>
  <si>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</si>
  <si>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</si>
  <si>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</si>
  <si>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</si>
  <si>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</si>
  <si>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</si>
  <si>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</si>
  <si>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</si>
  <si>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</si>
  <si>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</si>
  <si>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</si>
  <si>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</si>
  <si>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</si>
  <si>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</si>
  <si>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</si>
  <si>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</si>
  <si>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</si>
  <si>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</si>
  <si>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</si>
  <si>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</si>
  <si>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</si>
  <si>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</si>
  <si>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</si>
  <si>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</si>
  <si>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</si>
  <si>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</si>
  <si>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</si>
  <si>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</si>
  <si>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</si>
  <si>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</si>
  <si>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</si>
  <si>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</si>
  <si>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</si>
  <si>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</si>
  <si>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</si>
  <si>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</si>
  <si>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</si>
  <si>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</si>
  <si>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</si>
  <si>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</si>
  <si>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</si>
  <si>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</si>
  <si>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</si>
  <si>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</si>
  <si>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</si>
  <si>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</si>
  <si>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</si>
  <si>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</si>
  <si>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</si>
  <si>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</si>
  <si>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</si>
  <si>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</si>
  <si>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</si>
  <si>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</si>
  <si>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</si>
  <si>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</si>
  <si>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</si>
  <si>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</si>
  <si>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</si>
  <si>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</si>
  <si>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</si>
  <si>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</si>
  <si>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</si>
  <si>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</si>
  <si>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</si>
  <si>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</si>
  <si>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</si>
  <si>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</si>
  <si>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</si>
  <si>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</si>
  <si>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</si>
  <si>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</si>
  <si>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</si>
  <si>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</si>
  <si>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</si>
  <si>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</si>
  <si>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</si>
  <si>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</si>
  <si>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</si>
  <si>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</si>
  <si>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</si>
  <si>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</si>
  <si>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</si>
  <si>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</si>
  <si>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</si>
  <si>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</si>
  <si>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</si>
  <si>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</si>
  <si>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</si>
  <si>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</si>
  <si>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</si>
  <si>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</si>
  <si>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</si>
  <si>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</si>
  <si>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</si>
  <si>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</si>
  <si>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</si>
  <si>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</si>
  <si>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</si>
  <si>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</si>
  <si>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</si>
  <si>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</si>
  <si>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</si>
  <si>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</si>
  <si>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</si>
  <si>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</si>
  <si>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</si>
  <si>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</si>
  <si>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</si>
  <si>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</si>
  <si>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</si>
  <si>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</si>
  <si>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</si>
  <si>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</si>
  <si>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</si>
  <si>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</si>
  <si>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</si>
  <si>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</si>
  <si>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</si>
  <si>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</si>
  <si>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</si>
  <si>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</si>
  <si>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</si>
  <si>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</si>
  <si>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</si>
  <si>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</si>
  <si>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</si>
  <si>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</si>
  <si>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</si>
  <si>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</si>
  <si>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</si>
  <si>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</si>
  <si>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</si>
  <si>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</si>
  <si>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</si>
  <si>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</si>
  <si>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</si>
  <si>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</si>
  <si>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</si>
  <si>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</si>
  <si>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</si>
  <si>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</si>
  <si>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</si>
  <si>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</si>
  <si>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</si>
  <si>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</si>
  <si>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</si>
  <si>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</si>
  <si>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</si>
  <si>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</si>
  <si>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</si>
  <si>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</si>
  <si>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</si>
  <si>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</si>
  <si>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</si>
  <si>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</si>
  <si>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</si>
  <si>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</si>
  <si>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</si>
  <si>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</si>
  <si>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</si>
  <si>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</si>
  <si>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</si>
  <si>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</si>
  <si>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</si>
  <si>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</si>
  <si>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</si>
  <si>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</si>
  <si>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</si>
  <si>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</si>
  <si>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</si>
  <si>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</si>
  <si>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</si>
  <si>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</si>
  <si>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</si>
  <si>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</si>
  <si>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</si>
  <si>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</si>
  <si>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</si>
  <si>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</si>
  <si>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</si>
  <si>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</si>
  <si>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</si>
  <si>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</si>
  <si>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</si>
  <si>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</si>
  <si>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</si>
  <si>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</si>
  <si>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</si>
  <si>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</si>
  <si>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</si>
  <si>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</si>
  <si>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</si>
  <si>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</si>
  <si>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</si>
  <si>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</si>
  <si>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</si>
  <si>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</si>
  <si>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</si>
  <si>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</si>
  <si>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</si>
  <si>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</si>
  <si>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</si>
  <si>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</si>
  <si>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</si>
  <si>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</si>
  <si>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</si>
  <si>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</si>
  <si>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</si>
  <si>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</si>
  <si>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</si>
  <si>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</si>
  <si>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</si>
  <si>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</si>
  <si>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</si>
  <si>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</si>
  <si>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</si>
  <si>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</si>
  <si>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</si>
  <si>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</si>
  <si>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</si>
  <si>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</si>
  <si>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</si>
  <si>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</si>
  <si>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</si>
  <si>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</si>
  <si>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</si>
  <si>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</si>
  <si>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</si>
  <si>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</si>
  <si>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</si>
  <si>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</si>
  <si>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</si>
  <si>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</si>
  <si>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</si>
  <si>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</si>
  <si>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</si>
  <si>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</si>
  <si>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</si>
  <si>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</si>
  <si>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</si>
  <si>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</si>
  <si>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</si>
  <si>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</si>
  <si>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</si>
  <si>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</si>
  <si>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</si>
  <si>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</si>
  <si>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</si>
  <si>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</si>
  <si>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</si>
  <si>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</si>
  <si>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</si>
  <si>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</si>
  <si>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</si>
  <si>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</si>
  <si>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</si>
  <si>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</si>
  <si>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</si>
  <si>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</si>
  <si>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</si>
  <si>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</si>
  <si>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</si>
  <si>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</si>
  <si>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</si>
  <si>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</si>
  <si>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</si>
  <si>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</si>
  <si>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</si>
  <si>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</si>
  <si>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</si>
  <si>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</si>
  <si>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</si>
  <si>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</si>
  <si>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</si>
  <si>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</si>
  <si>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</si>
  <si>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</si>
  <si>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</si>
  <si>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</si>
  <si>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</si>
  <si>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</si>
  <si>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</si>
  <si>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</si>
  <si>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</si>
  <si>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</si>
  <si>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</si>
  <si>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</si>
  <si>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</si>
  <si>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</si>
  <si>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</si>
  <si>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</si>
  <si>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</si>
  <si>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</si>
  <si>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</si>
  <si>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</si>
  <si>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</si>
  <si>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</si>
  <si>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</si>
  <si>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</si>
  <si>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</si>
  <si>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</si>
  <si>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</si>
  <si>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</si>
  <si>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</si>
  <si>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</si>
  <si>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</si>
  <si>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</si>
  <si>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</si>
  <si>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</si>
  <si>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</si>
  <si>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</si>
  <si>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</si>
  <si>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</si>
  <si>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</si>
  <si>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</si>
  <si>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</si>
  <si>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</si>
  <si>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</si>
  <si>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</si>
  <si>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</si>
  <si>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</si>
  <si>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</si>
  <si>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</si>
  <si>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</si>
  <si>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</si>
  <si>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</si>
  <si>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</si>
  <si>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</si>
  <si>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</si>
  <si>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</si>
  <si>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</si>
  <si>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</si>
  <si>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</si>
  <si>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</si>
  <si>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</si>
  <si>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</si>
  <si>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</si>
  <si>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</si>
  <si>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</si>
  <si>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</si>
  <si>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</si>
  <si>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</si>
  <si>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</si>
  <si>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</si>
  <si>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</si>
  <si>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</si>
  <si>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</si>
  <si>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</si>
  <si>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</si>
  <si>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</si>
  <si>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</si>
  <si>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</si>
  <si>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</si>
  <si>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</si>
  <si>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</si>
  <si>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</si>
  <si>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</si>
  <si>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</si>
  <si>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</si>
  <si>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</si>
  <si>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</si>
  <si>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</si>
  <si>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</si>
  <si>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</si>
  <si>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</si>
  <si>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</si>
  <si>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</si>
  <si>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</si>
  <si>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</si>
  <si>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</si>
  <si>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</si>
  <si>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</si>
  <si>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</si>
  <si>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</si>
  <si>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</si>
  <si>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</si>
  <si>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</si>
  <si>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</si>
  <si>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</si>
  <si>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</si>
  <si>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</si>
  <si>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</si>
  <si>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</si>
  <si>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</si>
  <si>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</si>
  <si>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</si>
  <si>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</si>
  <si>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</si>
  <si>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</si>
  <si>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</si>
  <si>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</si>
  <si>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</si>
  <si>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</si>
  <si>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</si>
  <si>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</si>
  <si>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</si>
  <si>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</si>
  <si>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</si>
  <si>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</si>
  <si>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</si>
  <si>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</si>
  <si>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</si>
  <si>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</si>
  <si>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</si>
  <si>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</si>
  <si>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</si>
  <si>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</si>
  <si>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</si>
  <si>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</si>
  <si>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</si>
  <si>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</si>
  <si>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</si>
  <si>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</si>
  <si>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</si>
  <si>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</si>
  <si>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</si>
  <si>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</si>
  <si>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</si>
  <si>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</si>
  <si>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</si>
  <si>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</si>
  <si>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</si>
  <si>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</si>
  <si>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</si>
  <si>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</si>
  <si>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</si>
  <si>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</si>
  <si>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</si>
  <si>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</si>
  <si>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</si>
  <si>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</si>
  <si>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</si>
  <si>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</si>
  <si>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</si>
  <si>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</si>
  <si>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</si>
  <si>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</si>
  <si>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</si>
  <si>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</si>
  <si>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</si>
  <si>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</si>
  <si>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</si>
  <si>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</si>
  <si>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</si>
  <si>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</si>
  <si>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</si>
  <si>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</si>
  <si>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</si>
  <si>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</si>
  <si>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</si>
  <si>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</si>
  <si>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</si>
  <si>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</si>
  <si>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</si>
  <si>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</si>
  <si>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</si>
  <si>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</si>
  <si>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</si>
  <si>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</si>
  <si>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</si>
  <si>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</si>
  <si>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</si>
  <si>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</si>
  <si>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</si>
  <si>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</si>
  <si>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</si>
  <si>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</si>
  <si>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</si>
  <si>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</si>
  <si>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</si>
  <si>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</si>
  <si>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</si>
  <si>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</si>
  <si>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</si>
  <si>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</si>
  <si>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</si>
  <si>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</si>
  <si>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</si>
  <si>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</si>
  <si>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</si>
  <si>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</si>
  <si>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</si>
  <si>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</si>
  <si>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</si>
  <si>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</si>
  <si>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</si>
  <si>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</si>
  <si>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</si>
  <si>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</si>
  <si>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</si>
  <si>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</si>
  <si>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</si>
  <si>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</si>
  <si>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</si>
  <si>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</si>
  <si>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</si>
  <si>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</si>
  <si>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</si>
  <si>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</si>
  <si>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</si>
  <si>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</si>
  <si>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</si>
  <si>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</si>
  <si>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</si>
  <si>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</si>
  <si>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</si>
  <si>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</si>
  <si>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</si>
  <si>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</si>
  <si>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</si>
  <si>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</si>
  <si>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</si>
  <si>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</si>
  <si>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</si>
  <si>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</si>
  <si>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</si>
  <si>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</si>
  <si>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</si>
  <si>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</si>
  <si>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</si>
  <si>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</si>
  <si>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</si>
  <si>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</si>
  <si>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</si>
  <si>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</si>
  <si>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</si>
  <si>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</si>
  <si>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</si>
  <si>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</si>
  <si>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</si>
  <si>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</si>
  <si>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</si>
  <si>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</si>
  <si>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</si>
  <si>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</si>
  <si>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</si>
  <si>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</si>
  <si>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</si>
  <si>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</si>
  <si>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</si>
  <si>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</si>
  <si>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</si>
  <si>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</si>
  <si>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</si>
  <si>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</si>
  <si>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</si>
  <si>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</si>
  <si>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</si>
  <si>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</si>
  <si>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</si>
  <si>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</si>
  <si>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</si>
  <si>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</si>
  <si>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</si>
  <si>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</si>
  <si>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</si>
  <si>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</si>
  <si>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</si>
  <si>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</si>
  <si>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</si>
  <si>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</si>
  <si>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</si>
  <si>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</si>
  <si>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</si>
  <si>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</si>
  <si>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</si>
  <si>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</si>
  <si>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</si>
  <si>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</si>
  <si>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</si>
  <si>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</si>
  <si>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</si>
  <si>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</si>
  <si>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</si>
  <si>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</si>
  <si>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</si>
  <si>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</si>
  <si>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</si>
  <si>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</si>
  <si>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</si>
  <si>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</si>
  <si>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</si>
  <si>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</si>
  <si>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</si>
  <si>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</si>
  <si>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</si>
  <si>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</si>
  <si>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</si>
  <si>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</si>
  <si>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</si>
  <si>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</si>
  <si>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</si>
  <si>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</si>
  <si>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</si>
  <si>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</si>
  <si>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</si>
  <si>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</si>
  <si>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</si>
  <si>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</si>
  <si>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</si>
  <si>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</si>
  <si>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</si>
  <si>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</si>
  <si>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</si>
  <si>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</si>
  <si>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</si>
  <si>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</si>
  <si>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</si>
  <si>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</si>
  <si>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</si>
  <si>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</si>
  <si>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</si>
  <si>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</si>
  <si>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</si>
  <si>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</si>
  <si>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</si>
  <si>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</si>
  <si>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</si>
  <si>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</si>
  <si>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</si>
  <si>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</si>
  <si>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</si>
  <si>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</si>
  <si>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</si>
  <si>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</si>
  <si>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</si>
  <si>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</si>
  <si>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</si>
  <si>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</si>
  <si>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</si>
  <si>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</si>
  <si>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</si>
  <si>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</si>
  <si>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</si>
  <si>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</si>
  <si>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</si>
  <si>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</si>
  <si>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</si>
  <si>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</si>
  <si>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</si>
  <si>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</si>
  <si>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</si>
  <si>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</si>
  <si>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</si>
  <si>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</si>
  <si>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</si>
  <si>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</si>
  <si>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</si>
  <si>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</si>
  <si>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</si>
  <si>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</si>
  <si>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</si>
  <si>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</si>
  <si>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</si>
  <si>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</si>
  <si>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</si>
  <si>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</si>
  <si>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</si>
  <si>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</si>
  <si>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</si>
  <si>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</si>
  <si>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</si>
  <si>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</si>
  <si>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</si>
  <si>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</si>
  <si>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</si>
  <si>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</si>
  <si>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</si>
  <si>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</si>
  <si>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</si>
  <si>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</si>
  <si>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</si>
  <si>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</si>
  <si>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</si>
  <si>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</si>
  <si>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</si>
  <si>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</si>
  <si>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</si>
  <si>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</si>
  <si>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</si>
  <si>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</si>
  <si>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</si>
  <si>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</si>
  <si>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</si>
  <si>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</si>
  <si>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</si>
  <si>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</si>
  <si>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</si>
  <si>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</si>
  <si>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</si>
  <si>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</si>
  <si>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</si>
  <si>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</si>
  <si>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</si>
  <si>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</si>
  <si>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</si>
  <si>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</si>
  <si>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</si>
  <si>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</si>
  <si>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</si>
  <si>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</si>
  <si>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</si>
  <si>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</si>
  <si>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</si>
  <si>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</si>
  <si>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</si>
  <si>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</si>
  <si>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</si>
  <si>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</si>
  <si>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</si>
  <si>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</si>
  <si>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</si>
  <si>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</si>
  <si>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</si>
  <si>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</si>
  <si>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</si>
  <si>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</si>
  <si>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</si>
  <si>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</si>
  <si>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</si>
  <si>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</si>
  <si>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</si>
  <si>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</si>
  <si>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</si>
  <si>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</si>
  <si>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</si>
  <si>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</si>
  <si>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</si>
  <si>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</si>
  <si>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</si>
  <si>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</si>
  <si>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</si>
  <si>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</si>
  <si>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</si>
  <si>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</si>
  <si>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</si>
  <si>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</si>
  <si>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</si>
  <si>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</si>
  <si>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</si>
  <si>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</si>
  <si>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</si>
  <si>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</si>
  <si>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</si>
  <si>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</si>
  <si>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</si>
  <si>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</si>
  <si>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</si>
  <si>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</si>
  <si>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</si>
  <si>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</si>
  <si>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</si>
  <si>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</si>
  <si>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</si>
  <si>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</si>
  <si>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</si>
  <si>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</si>
  <si>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</si>
  <si>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</si>
  <si>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</si>
  <si>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</si>
  <si>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</si>
  <si>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</si>
  <si>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</si>
  <si>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</si>
  <si>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</si>
  <si>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</si>
  <si>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</si>
  <si>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</si>
  <si>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</si>
  <si>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</si>
  <si>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</si>
  <si>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</si>
  <si>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</si>
  <si>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</si>
  <si>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</si>
  <si>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</si>
  <si>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</si>
  <si>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</si>
  <si>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</si>
  <si>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</si>
  <si>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</si>
  <si>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</si>
  <si>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</si>
  <si>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</si>
  <si>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</si>
  <si>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</si>
  <si>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</si>
  <si>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</si>
  <si>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</si>
  <si>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</si>
  <si>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</si>
  <si>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</si>
  <si>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</si>
  <si>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</si>
  <si>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</si>
  <si>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</si>
  <si>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</si>
  <si>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</si>
  <si>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</si>
  <si>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</si>
  <si>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</si>
  <si>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</si>
  <si>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</si>
  <si>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</si>
  <si>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</si>
  <si>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</si>
  <si>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</si>
  <si>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</si>
  <si>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</si>
  <si>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</si>
  <si>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</si>
  <si>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</si>
  <si>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</si>
  <si>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</si>
  <si>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</si>
  <si>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</si>
  <si>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</si>
  <si>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</si>
  <si>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</si>
  <si>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</si>
  <si>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</si>
  <si>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</si>
  <si>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</si>
  <si>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</si>
  <si>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</si>
  <si>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</si>
  <si>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</si>
  <si>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</si>
  <si>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</si>
  <si>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</si>
  <si>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</si>
  <si>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</si>
  <si>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</si>
  <si>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</si>
  <si>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</si>
  <si>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</si>
  <si>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</si>
  <si>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</si>
  <si>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</si>
  <si>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</si>
  <si>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</si>
  <si>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</si>
  <si>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</si>
  <si>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</si>
  <si>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</si>
  <si>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</si>
  <si>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</si>
  <si>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</si>
  <si>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</si>
  <si>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</si>
  <si>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</si>
  <si>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</si>
  <si>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</si>
  <si>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</si>
  <si>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</si>
  <si>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</si>
  <si>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</si>
  <si>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</si>
  <si>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</si>
  <si>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</si>
  <si>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</si>
  <si>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</si>
  <si>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</si>
  <si>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</si>
  <si>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</si>
  <si>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</si>
  <si>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</si>
  <si>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</si>
  <si>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</si>
  <si>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</si>
  <si>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</si>
  <si>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</si>
  <si>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</si>
  <si>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</si>
  <si>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</si>
  <si>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</si>
  <si>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</si>
  <si>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</si>
  <si>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</si>
  <si>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</si>
  <si>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</si>
  <si>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</si>
  <si>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</si>
  <si>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</si>
  <si>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</si>
  <si>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</si>
  <si>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</si>
  <si>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</si>
  <si>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</si>
  <si>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</si>
  <si>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</si>
  <si>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</si>
  <si>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</si>
  <si>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</si>
  <si>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</si>
  <si>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</si>
  <si>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</si>
  <si>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</si>
  <si>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</si>
  <si>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</si>
  <si>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</si>
  <si>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</si>
  <si>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</si>
  <si>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</si>
  <si>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</si>
  <si>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</si>
  <si>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</si>
  <si>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</si>
  <si>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</si>
  <si>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</si>
  <si>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</si>
  <si>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</si>
  <si>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</si>
  <si>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</si>
  <si>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</si>
  <si>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</si>
  <si>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</si>
  <si>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</si>
  <si>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</si>
  <si>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</si>
  <si>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</si>
  <si>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</si>
  <si>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</si>
  <si>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</si>
  <si>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</si>
  <si>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</si>
  <si>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</si>
  <si>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</si>
  <si>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</si>
  <si>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</si>
  <si>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</si>
  <si>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</si>
  <si>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</si>
  <si>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</si>
  <si>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</si>
  <si>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</si>
  <si>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</si>
  <si>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</si>
  <si>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</si>
  <si>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</si>
  <si>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</si>
  <si>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</si>
  <si>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</si>
  <si>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</si>
  <si>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</si>
  <si>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</si>
  <si>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</si>
  <si>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</si>
  <si>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</si>
  <si>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</si>
  <si>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</si>
  <si>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</si>
  <si>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</si>
  <si>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</si>
  <si>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</si>
  <si>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</si>
  <si>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</si>
  <si>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</si>
  <si>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</si>
  <si>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</si>
  <si>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</si>
  <si>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</si>
  <si>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</si>
  <si>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</si>
  <si>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</si>
  <si>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</si>
  <si>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</si>
  <si>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</si>
  <si>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</si>
  <si>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</si>
  <si>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</si>
  <si>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</si>
  <si>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</si>
  <si>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</si>
  <si>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</si>
  <si>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</si>
  <si>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</si>
  <si>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</si>
  <si>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</si>
  <si>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</si>
  <si>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</si>
  <si>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</si>
  <si>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</si>
  <si>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</si>
  <si>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</si>
  <si>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</si>
  <si>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</si>
  <si>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</si>
  <si>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</si>
  <si>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</si>
  <si>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</si>
  <si>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</si>
  <si>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</si>
  <si>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</si>
  <si>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</si>
  <si>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</si>
  <si>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</si>
  <si>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</si>
  <si>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</si>
  <si>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</si>
  <si>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</si>
  <si>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</si>
  <si>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</si>
  <si>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</si>
  <si>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</si>
  <si>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</si>
  <si>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</si>
  <si>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</si>
  <si>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</si>
  <si>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</si>
  <si>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</si>
  <si>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</si>
  <si>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</si>
  <si>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</si>
  <si>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</si>
  <si>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</si>
  <si>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</si>
  <si>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</si>
  <si>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</si>
  <si>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</si>
  <si>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</si>
  <si>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</si>
  <si>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</si>
  <si>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</si>
  <si>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</si>
  <si>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</si>
  <si>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</si>
  <si>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</si>
  <si>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</si>
  <si>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</si>
  <si>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</si>
  <si>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</si>
  <si>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</si>
  <si>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</si>
  <si>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</si>
  <si>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</si>
  <si>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</si>
  <si>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</si>
  <si>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</si>
  <si>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</si>
  <si>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</si>
  <si>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</si>
  <si>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</si>
  <si>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</si>
  <si>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</si>
  <si>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</si>
  <si>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</si>
  <si>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</si>
  <si>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</si>
  <si>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</si>
  <si>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</si>
  <si>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</si>
  <si>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</si>
  <si>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</si>
  <si>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</si>
  <si>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</si>
  <si>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</si>
  <si>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</si>
  <si>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</si>
  <si>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</si>
  <si>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</si>
  <si>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</si>
  <si>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</si>
  <si>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</si>
  <si>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</si>
  <si>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</si>
  <si>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</si>
  <si>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</si>
  <si>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</si>
  <si>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</si>
  <si>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</si>
  <si>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</si>
  <si>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</si>
  <si>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</si>
  <si>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</si>
  <si>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</si>
  <si>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</si>
  <si>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</si>
  <si>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</si>
  <si>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</si>
  <si>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</si>
  <si>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</si>
  <si>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</si>
  <si>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</si>
  <si>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</si>
  <si>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</si>
  <si>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</si>
  <si>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</si>
  <si>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</si>
  <si>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</si>
  <si>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</si>
  <si>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</si>
  <si>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</si>
  <si>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</si>
  <si>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</si>
  <si>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</si>
  <si>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</si>
  <si>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</si>
  <si>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</si>
  <si>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</si>
  <si>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</si>
  <si>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</si>
  <si>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</si>
  <si>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</si>
  <si>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</si>
  <si>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</si>
  <si>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</si>
  <si>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</si>
  <si>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</si>
  <si>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</si>
  <si>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</si>
  <si>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</si>
  <si>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</si>
  <si>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</si>
  <si>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</si>
  <si>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</si>
  <si>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</si>
  <si>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</si>
  <si>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</si>
  <si>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</si>
  <si>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</si>
  <si>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</si>
  <si>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</si>
  <si>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</si>
  <si>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</si>
  <si>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</si>
  <si>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</si>
  <si>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</si>
  <si>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</si>
  <si>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</si>
  <si>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</si>
  <si>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</si>
  <si>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</si>
  <si>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</si>
  <si>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</si>
  <si>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</si>
  <si>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</si>
  <si>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</si>
  <si>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</si>
  <si>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</si>
  <si>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</si>
  <si>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</si>
  <si>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</si>
  <si>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</si>
  <si>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</si>
  <si>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</si>
  <si>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</si>
  <si>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</si>
  <si>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</si>
  <si>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</si>
  <si>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</si>
  <si>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</si>
  <si>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</si>
  <si>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</si>
  <si>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</si>
  <si>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</si>
  <si>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</si>
  <si>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</si>
  <si>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</si>
  <si>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</si>
  <si>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</si>
  <si>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</si>
  <si>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</si>
  <si>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</si>
  <si>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</si>
  <si>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</si>
  <si>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</si>
  <si>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</si>
  <si>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</si>
  <si>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</si>
  <si>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</si>
  <si>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</si>
  <si>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</si>
  <si>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</si>
  <si>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</si>
  <si>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</si>
  <si>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</si>
  <si>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</si>
  <si>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</si>
  <si>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</si>
  <si>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</si>
  <si>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</si>
  <si>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</si>
  <si>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</si>
  <si>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</si>
  <si>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</si>
  <si>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</si>
  <si>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</si>
  <si>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</si>
  <si>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</si>
  <si>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</si>
  <si>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</si>
  <si>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</si>
  <si>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</si>
  <si>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</si>
  <si>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</si>
  <si>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</si>
  <si>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</si>
  <si>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</si>
  <si>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</si>
  <si>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</si>
  <si>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</si>
  <si>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</si>
  <si>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</si>
  <si>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</si>
  <si>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</si>
  <si>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</si>
  <si>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</si>
  <si>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</si>
  <si>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</si>
  <si>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</si>
  <si>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</si>
  <si>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</si>
  <si>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</si>
  <si>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</si>
  <si>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</si>
  <si>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</si>
  <si>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</si>
  <si>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</si>
  <si>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</si>
  <si>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</si>
  <si>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</si>
  <si>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</si>
  <si>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</si>
  <si>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</si>
  <si>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</si>
  <si>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</si>
  <si>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</si>
  <si>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</si>
  <si>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</si>
  <si>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</si>
  <si>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</si>
  <si>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</si>
  <si>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</si>
  <si>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</si>
  <si>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</si>
  <si>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</si>
  <si>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</si>
  <si>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</si>
  <si>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</si>
  <si>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</si>
  <si>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</si>
  <si>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</si>
  <si>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</si>
  <si>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</si>
  <si>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</si>
  <si>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</si>
  <si>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</si>
  <si>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</si>
  <si>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</si>
  <si>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</si>
  <si>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</si>
  <si>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</si>
  <si>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</si>
  <si>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</si>
  <si>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</si>
  <si>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</si>
  <si>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</si>
  <si>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</si>
  <si>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</si>
  <si>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</si>
  <si>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</si>
  <si>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</si>
  <si>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</si>
  <si>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</si>
  <si>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</si>
  <si>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</si>
  <si>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</si>
  <si>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</si>
  <si>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</si>
  <si>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</si>
  <si>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</si>
  <si>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</si>
  <si>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</si>
  <si>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</si>
  <si>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</si>
  <si>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</si>
  <si>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</si>
  <si>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</si>
  <si>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</si>
  <si>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</si>
  <si>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</si>
  <si>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</si>
  <si>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</si>
  <si>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</si>
  <si>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</si>
  <si>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</si>
  <si>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</si>
  <si>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</si>
  <si>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</si>
  <si>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</si>
  <si>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</si>
  <si>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</si>
  <si>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</si>
  <si>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</si>
  <si>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</si>
  <si>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</si>
  <si>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</si>
  <si>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</si>
  <si>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</si>
  <si>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</si>
  <si>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</si>
  <si>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</si>
  <si>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</si>
  <si>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</si>
  <si>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</si>
  <si>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</si>
  <si>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</si>
  <si>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</si>
  <si>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</si>
  <si>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</si>
  <si>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</si>
  <si>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</si>
  <si>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</si>
  <si>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</si>
  <si>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</si>
  <si>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</si>
  <si>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</si>
  <si>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</si>
  <si>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</si>
  <si>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</si>
  <si>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</si>
  <si>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</si>
  <si>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</si>
  <si>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</si>
  <si>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</si>
  <si>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</si>
  <si>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</si>
  <si>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</si>
  <si>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</si>
  <si>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</si>
  <si>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</si>
  <si>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</si>
  <si>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</si>
  <si>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</si>
  <si>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</si>
  <si>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</si>
  <si>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</si>
  <si>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</si>
  <si>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</si>
  <si>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</si>
  <si>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</si>
  <si>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</si>
  <si>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</si>
  <si>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</si>
  <si>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</si>
  <si>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</si>
  <si>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</si>
  <si>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</si>
  <si>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</si>
  <si>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</si>
  <si>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</si>
  <si>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</si>
  <si>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</si>
  <si>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</si>
  <si>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</si>
  <si>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</si>
  <si>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</si>
  <si>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</si>
  <si>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</si>
  <si>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</si>
  <si>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</si>
  <si>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</si>
  <si>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</si>
  <si>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</si>
  <si>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</si>
  <si>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</si>
  <si>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</si>
  <si>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</si>
  <si>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</si>
  <si>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</si>
  <si>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</si>
  <si>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</si>
  <si>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</si>
  <si>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</si>
  <si>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</si>
  <si>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</si>
  <si>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</si>
  <si>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</si>
  <si>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</si>
  <si>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</si>
  <si>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</si>
  <si>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</si>
  <si>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</si>
  <si>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</si>
  <si>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</si>
  <si>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</si>
  <si>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</si>
  <si>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</si>
  <si>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</si>
  <si>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</si>
  <si>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</si>
  <si>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</si>
  <si>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</si>
  <si>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</si>
  <si>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</si>
  <si>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</si>
  <si>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</si>
  <si>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</si>
  <si>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</si>
  <si>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</si>
  <si>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</si>
  <si>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</si>
  <si>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</si>
  <si>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</si>
  <si>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</si>
  <si>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</si>
  <si>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</si>
  <si>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</si>
  <si>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</si>
  <si>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</si>
  <si>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</si>
  <si>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</si>
  <si>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</si>
  <si>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</si>
  <si>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</si>
  <si>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</si>
  <si>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</si>
  <si>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</si>
  <si>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</si>
  <si>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</si>
  <si>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</si>
  <si>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</si>
  <si>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</si>
  <si>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</si>
  <si>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</si>
  <si>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</si>
  <si>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</si>
  <si>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</si>
  <si>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</si>
  <si>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</si>
  <si>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</si>
  <si>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</si>
  <si>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</si>
  <si>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</si>
  <si>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</si>
  <si>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</si>
  <si>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</si>
  <si>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</si>
  <si>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</si>
  <si>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</si>
  <si>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</si>
  <si>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</si>
  <si>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</si>
  <si>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</si>
  <si>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</si>
  <si>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</si>
  <si>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</si>
  <si>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</si>
  <si>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</si>
  <si>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</si>
  <si>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</si>
  <si>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</si>
  <si>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</si>
  <si>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</si>
  <si>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</si>
  <si>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</si>
  <si>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</si>
  <si>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</si>
  <si>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</si>
  <si>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</si>
  <si>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</si>
  <si>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</si>
  <si>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</si>
  <si>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</si>
  <si>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</si>
  <si>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</si>
  <si>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</si>
  <si>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</si>
  <si>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</si>
  <si>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</si>
  <si>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</si>
  <si>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</si>
  <si>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</si>
  <si>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</si>
  <si>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</si>
  <si>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</si>
  <si>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</si>
  <si>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</si>
  <si>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</si>
  <si>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</si>
  <si>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</si>
  <si>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</si>
  <si>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</si>
  <si>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</si>
  <si>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</si>
  <si>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</si>
  <si>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</si>
  <si>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</si>
  <si>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</si>
  <si>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</si>
  <si>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</si>
  <si>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</si>
  <si>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</si>
  <si>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</si>
  <si>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</si>
  <si>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</si>
  <si>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</si>
  <si>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</si>
  <si>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</si>
  <si>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</si>
  <si>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</si>
  <si>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</si>
  <si>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</si>
  <si>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</si>
  <si>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</si>
  <si>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</si>
  <si>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</si>
  <si>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</si>
  <si>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</si>
  <si>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</si>
  <si>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</si>
  <si>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</si>
  <si>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</si>
  <si>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</si>
  <si>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</si>
  <si>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</si>
  <si>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</si>
  <si>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</si>
  <si>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</si>
  <si>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</si>
  <si>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</si>
  <si>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</si>
  <si>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</si>
  <si>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</si>
  <si>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</si>
  <si>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</si>
  <si>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</si>
  <si>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</si>
  <si>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</si>
  <si>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</si>
  <si>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</si>
  <si>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</si>
  <si>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</si>
  <si>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</si>
  <si>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</si>
  <si>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</si>
  <si>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</si>
  <si>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</si>
  <si>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</si>
  <si>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</si>
  <si>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</si>
  <si>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</si>
  <si>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</si>
  <si>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</si>
  <si>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</si>
  <si>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</si>
  <si>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</si>
  <si>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</si>
  <si>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</si>
  <si>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</si>
  <si>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</si>
  <si>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</si>
  <si>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</si>
  <si>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</si>
  <si>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</si>
  <si>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</si>
  <si>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</si>
  <si>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</si>
  <si>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</si>
  <si>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</si>
  <si>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</si>
  <si>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</si>
  <si>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</si>
  <si>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</si>
  <si>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</si>
  <si>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</si>
  <si>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</si>
  <si>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</si>
  <si>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</si>
  <si>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</si>
  <si>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</si>
  <si>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</si>
  <si>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</si>
  <si>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</si>
  <si>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</si>
  <si>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</si>
  <si>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</si>
  <si>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</si>
  <si>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</si>
  <si>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</si>
  <si>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</si>
  <si>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</si>
  <si>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</si>
  <si>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</si>
  <si>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</si>
  <si>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</si>
  <si>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</si>
  <si>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</si>
  <si>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</si>
  <si>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</si>
  <si>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</si>
  <si>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</si>
  <si>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</si>
  <si>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</si>
  <si>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</si>
  <si>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</si>
  <si>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</si>
  <si>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</si>
  <si>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</si>
  <si>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</si>
  <si>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</si>
  <si>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</si>
  <si>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</si>
  <si>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</si>
  <si>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</si>
  <si>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</si>
  <si>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</si>
  <si>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</si>
  <si>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</si>
  <si>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</si>
  <si>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</si>
  <si>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</si>
  <si>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</si>
  <si>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</si>
  <si>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</si>
  <si>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</si>
  <si>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</si>
  <si>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</si>
  <si>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</si>
  <si>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</si>
  <si>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</si>
  <si>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</si>
  <si>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</si>
  <si>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</si>
  <si>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</si>
  <si>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</si>
  <si>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</si>
  <si>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</si>
  <si>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</si>
  <si>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</si>
  <si>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</si>
  <si>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</si>
  <si>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</si>
  <si>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</si>
  <si>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</si>
  <si>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</si>
  <si>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</si>
  <si>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</si>
  <si>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</si>
  <si>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</si>
  <si>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</si>
  <si>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</si>
  <si>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</si>
  <si>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</si>
  <si>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</si>
  <si>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</si>
  <si>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</si>
  <si>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</si>
  <si>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</si>
  <si>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</si>
  <si>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</si>
  <si>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</si>
  <si>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</si>
  <si>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</si>
  <si>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</si>
  <si>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</si>
  <si>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</si>
  <si>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</si>
  <si>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</si>
  <si>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</si>
  <si>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</si>
  <si>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</si>
  <si>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</si>
  <si>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</si>
  <si>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</si>
  <si>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</si>
  <si>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</si>
  <si>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</si>
  <si>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</si>
  <si>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</si>
  <si>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</si>
  <si>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</si>
  <si>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</si>
  <si>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</si>
  <si>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</si>
  <si>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</si>
  <si>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</si>
  <si>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</si>
  <si>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</si>
  <si>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</si>
  <si>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</si>
  <si>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</si>
  <si>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</si>
  <si>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</si>
  <si>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</si>
  <si>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</si>
  <si>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</si>
  <si>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</si>
  <si>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</si>
  <si>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</si>
  <si>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</si>
  <si>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</si>
  <si>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</si>
  <si>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</si>
  <si>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</si>
  <si>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</si>
  <si>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</si>
  <si>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</si>
  <si>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</si>
  <si>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</si>
  <si>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</si>
  <si>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</si>
  <si>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</si>
  <si>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</si>
  <si>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</si>
  <si>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</si>
  <si>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</si>
  <si>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</si>
  <si>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</si>
  <si>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</si>
  <si>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</si>
  <si>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</si>
  <si>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</si>
  <si>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</si>
  <si>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</si>
  <si>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</si>
  <si>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</si>
  <si>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</si>
  <si>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</si>
  <si>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</si>
  <si>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</si>
  <si>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</si>
  <si>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</si>
  <si>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</si>
  <si>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</si>
  <si>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</si>
  <si>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</si>
  <si>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</si>
  <si>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</si>
  <si>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</si>
  <si>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</si>
  <si>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</si>
  <si>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</si>
  <si>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</si>
  <si>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</si>
  <si>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</si>
  <si>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</si>
  <si>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</si>
  <si>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</si>
  <si>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</si>
  <si>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</si>
  <si>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</si>
  <si>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</si>
  <si>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</si>
  <si>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</si>
  <si>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</si>
  <si>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</si>
  <si>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</si>
  <si>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</si>
  <si>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</si>
  <si>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</si>
  <si>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</si>
  <si>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</si>
  <si>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</si>
  <si>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</si>
  <si>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</si>
  <si>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</si>
  <si>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</si>
  <si>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</si>
  <si>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</si>
  <si>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</si>
  <si>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</si>
  <si>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</si>
  <si>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</si>
  <si>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</si>
  <si>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</si>
  <si>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</si>
  <si>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</si>
  <si>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</si>
  <si>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</si>
  <si>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</si>
  <si>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</si>
  <si>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</si>
  <si>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</si>
  <si>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</si>
  <si>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</si>
  <si>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</si>
  <si>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</si>
  <si>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</si>
  <si>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</si>
  <si>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</si>
  <si>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</si>
  <si>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</si>
  <si>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</si>
  <si>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</si>
  <si>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</si>
  <si>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</si>
  <si>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</si>
  <si>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</si>
  <si>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</si>
  <si>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</si>
  <si>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</si>
  <si>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</si>
  <si>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</si>
  <si>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</si>
  <si>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</si>
  <si>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</si>
  <si>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</si>
  <si>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</si>
  <si>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</si>
  <si>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</si>
  <si>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</si>
  <si>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</si>
  <si>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</si>
  <si>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</si>
  <si>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</si>
  <si>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</si>
  <si>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</si>
  <si>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</si>
  <si>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</si>
  <si>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</si>
  <si>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</si>
  <si>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</si>
  <si>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</si>
  <si>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</si>
  <si>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</si>
  <si>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</si>
  <si>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</si>
  <si>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</si>
  <si>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</si>
  <si>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</si>
  <si>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</si>
  <si>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</si>
  <si>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</si>
  <si>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</si>
  <si>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</si>
  <si>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</si>
  <si>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</si>
  <si>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</si>
  <si>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</si>
  <si>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</si>
  <si>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</si>
  <si>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</si>
  <si>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</si>
  <si>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</si>
  <si>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</si>
  <si>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</si>
  <si>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</si>
  <si>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</si>
  <si>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</si>
  <si>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</si>
  <si>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</si>
  <si>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</si>
  <si>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</si>
  <si>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</si>
  <si>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</si>
  <si>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</si>
  <si>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</si>
  <si>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</si>
  <si>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</si>
  <si>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</si>
  <si>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</si>
  <si>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</si>
  <si>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</si>
  <si>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</si>
  <si>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</si>
  <si>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</si>
  <si>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</si>
  <si>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</si>
  <si>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</si>
  <si>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</si>
  <si>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</si>
  <si>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</si>
  <si>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</si>
  <si>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</si>
  <si>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</si>
  <si>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</si>
  <si>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</si>
  <si>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</si>
  <si>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</si>
  <si>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</si>
  <si>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</si>
  <si>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</si>
  <si>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</si>
  <si>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</si>
  <si>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</si>
  <si>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</si>
  <si>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</si>
  <si>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</si>
  <si>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</si>
  <si>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</si>
  <si>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</si>
  <si>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</si>
  <si>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</si>
  <si>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</si>
  <si>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</si>
  <si>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</si>
  <si>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</si>
  <si>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</si>
  <si>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</si>
  <si>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</si>
  <si>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</si>
  <si>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</si>
  <si>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</si>
  <si>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</si>
  <si>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</si>
  <si>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</si>
  <si>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</si>
  <si>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</si>
  <si>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</si>
  <si>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</si>
  <si>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</si>
  <si>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</si>
  <si>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</si>
  <si>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</si>
  <si>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</si>
  <si>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</si>
  <si>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</si>
  <si>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</si>
  <si>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</si>
  <si>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</si>
  <si>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</si>
  <si>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</si>
  <si>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</si>
  <si>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</si>
  <si>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</si>
  <si>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</si>
  <si>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</si>
  <si>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</si>
  <si>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</si>
  <si>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</si>
  <si>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</si>
  <si>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</si>
  <si>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</si>
  <si>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</si>
  <si>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</si>
  <si>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</si>
  <si>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</si>
  <si>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</si>
  <si>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</si>
  <si>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</si>
  <si>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</si>
  <si>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</si>
  <si>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</si>
  <si>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</si>
  <si>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</si>
  <si>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</si>
  <si>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</si>
  <si>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</si>
  <si>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</si>
  <si>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</si>
  <si>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</si>
  <si>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</si>
  <si>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</si>
  <si>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</si>
  <si>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</si>
  <si>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</si>
  <si>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</si>
  <si>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</si>
  <si>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</si>
  <si>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</si>
  <si>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</si>
  <si>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</si>
  <si>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</si>
  <si>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</si>
  <si>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</si>
  <si>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</si>
  <si>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</si>
  <si>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</si>
  <si>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</si>
  <si>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</si>
  <si>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</si>
  <si>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</si>
  <si>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</si>
  <si>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</si>
  <si>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</si>
  <si>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</si>
  <si>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</si>
  <si>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</si>
  <si>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</si>
  <si>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</si>
  <si>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</si>
  <si>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</si>
  <si>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</si>
  <si>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</si>
  <si>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</si>
  <si>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</si>
  <si>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</si>
  <si>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</si>
  <si>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</si>
  <si>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</si>
  <si>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</si>
  <si>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</si>
  <si>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</si>
  <si>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</si>
  <si>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</si>
  <si>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</si>
  <si>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</si>
  <si>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</si>
  <si>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</si>
  <si>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</si>
  <si>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</si>
  <si>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</si>
  <si>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</si>
  <si>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</si>
  <si>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</si>
  <si>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</si>
  <si>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</si>
  <si>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</si>
  <si>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</si>
  <si>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</si>
  <si>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</si>
  <si>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</si>
  <si>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</si>
  <si>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</si>
  <si>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</si>
  <si>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</si>
  <si>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</si>
  <si>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</si>
  <si>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</si>
  <si>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</si>
  <si>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</si>
  <si>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</si>
  <si>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</si>
  <si>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</si>
  <si>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</si>
  <si>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</si>
  <si>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</si>
  <si>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</si>
  <si>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</si>
  <si>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</si>
  <si>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</si>
  <si>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</si>
  <si>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</si>
  <si>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</si>
  <si>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</si>
  <si>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</si>
  <si>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</si>
  <si>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</si>
  <si>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</si>
  <si>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</si>
  <si>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</si>
  <si>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</si>
  <si>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</si>
  <si>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</si>
  <si>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</si>
  <si>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</si>
  <si>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</si>
  <si>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</si>
  <si>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</si>
  <si>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</si>
  <si>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</si>
  <si>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</si>
  <si>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</si>
  <si>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</si>
  <si>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</si>
  <si>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</si>
  <si>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</si>
  <si>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</si>
  <si>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</si>
  <si>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</si>
  <si>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</si>
  <si>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</si>
  <si>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</si>
  <si>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</si>
  <si>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</si>
  <si>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</si>
  <si>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</si>
  <si>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</si>
  <si>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</si>
  <si>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</si>
  <si>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</si>
  <si>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</si>
  <si>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</si>
  <si>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</si>
  <si>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</si>
  <si>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</si>
  <si>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</si>
  <si>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</si>
  <si>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</si>
  <si>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</si>
  <si>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</si>
  <si>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</si>
  <si>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</si>
  <si>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</si>
  <si>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</si>
  <si>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</si>
  <si>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</si>
  <si>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</si>
  <si>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</si>
  <si>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</si>
  <si>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</si>
  <si>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</si>
  <si>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</si>
  <si>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</si>
  <si>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</si>
  <si>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</si>
  <si>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</si>
  <si>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</si>
  <si>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</si>
  <si>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</si>
  <si>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</si>
  <si>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</si>
  <si>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</si>
  <si>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</si>
  <si>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</si>
  <si>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</si>
  <si>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</si>
  <si>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</si>
  <si>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</si>
  <si>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</si>
  <si>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</si>
  <si>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</si>
  <si>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</si>
  <si>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</si>
  <si>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</si>
  <si>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</si>
  <si>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</si>
  <si>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</si>
  <si>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</si>
  <si>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</si>
  <si>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</si>
  <si>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</si>
  <si>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</si>
  <si>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</si>
  <si>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</si>
  <si>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</si>
  <si>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</si>
  <si>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</si>
  <si>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</si>
  <si>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</si>
  <si>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</si>
  <si>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</si>
  <si>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</si>
  <si>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</si>
  <si>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</si>
  <si>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</si>
  <si>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</si>
  <si>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</si>
  <si>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</si>
  <si>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</si>
  <si>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</si>
  <si>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</si>
  <si>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</si>
  <si>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</si>
  <si>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</si>
  <si>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</si>
  <si>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</si>
  <si>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</si>
  <si>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</si>
  <si>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</si>
  <si>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</si>
  <si>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</si>
  <si>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</si>
  <si>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</si>
  <si>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</si>
  <si>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</si>
  <si>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</si>
  <si>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</si>
  <si>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</si>
  <si>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</si>
  <si>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</si>
  <si>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</si>
  <si>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</si>
  <si>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</si>
  <si>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</si>
  <si>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</si>
  <si>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</si>
  <si>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</si>
  <si>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</si>
  <si>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</si>
  <si>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</si>
  <si>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</si>
  <si>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</si>
  <si>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</si>
  <si>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</si>
  <si>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</si>
  <si>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</si>
  <si>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</si>
  <si>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</si>
  <si>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</si>
  <si>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</si>
  <si>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</si>
  <si>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</si>
  <si>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</si>
  <si>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</si>
  <si>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</si>
  <si>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</si>
  <si>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</si>
  <si>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</si>
  <si>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</si>
  <si>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</si>
  <si>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</si>
  <si>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</si>
  <si>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</si>
  <si>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</si>
  <si>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</si>
  <si>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</si>
  <si>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</si>
  <si>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</si>
  <si>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</si>
  <si>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</si>
  <si>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</si>
  <si>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</si>
  <si>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</si>
  <si>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</si>
  <si>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</si>
  <si>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</si>
  <si>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</si>
  <si>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</si>
  <si>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</si>
  <si>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</si>
  <si>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</si>
  <si>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</si>
  <si>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</si>
  <si>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</si>
  <si>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</si>
  <si>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</si>
  <si>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</si>
  <si>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</si>
  <si>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</si>
  <si>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</si>
  <si>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</si>
  <si>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</si>
  <si>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</si>
  <si>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</si>
  <si>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</si>
  <si>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</si>
  <si>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</si>
  <si>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</si>
  <si>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</si>
  <si>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</si>
  <si>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</si>
  <si>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</si>
  <si>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</si>
  <si>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</si>
  <si>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</si>
  <si>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</si>
  <si>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</si>
  <si>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</si>
  <si>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</si>
  <si>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</si>
  <si>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</si>
  <si>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</si>
  <si>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</si>
  <si>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</si>
  <si>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</si>
  <si>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</si>
  <si>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</si>
  <si>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</si>
  <si>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</si>
  <si>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</si>
  <si>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</si>
  <si>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</si>
  <si>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</si>
  <si>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</si>
  <si>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</si>
  <si>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</si>
  <si>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</si>
  <si>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</si>
  <si>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</si>
  <si>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</si>
  <si>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</si>
  <si>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</si>
  <si>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</si>
  <si>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</si>
  <si>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</si>
  <si>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</si>
  <si>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</si>
  <si>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</si>
  <si>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</si>
  <si>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</si>
  <si>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</si>
  <si>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</si>
  <si>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</si>
  <si>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</si>
  <si>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</si>
  <si>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</si>
  <si>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</si>
  <si>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</si>
  <si>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</si>
  <si>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</si>
  <si>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</si>
  <si>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</si>
  <si>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</si>
  <si>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</si>
  <si>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</si>
  <si>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</si>
  <si>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</si>
  <si>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</si>
  <si>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</si>
  <si>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</si>
  <si>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</si>
  <si>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</si>
  <si>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</si>
  <si>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</si>
  <si>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</si>
  <si>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</si>
  <si>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</si>
  <si>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</si>
  <si>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</si>
  <si>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</si>
  <si>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</si>
  <si>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</si>
  <si>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</si>
  <si>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</si>
  <si>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</si>
  <si>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</si>
  <si>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</si>
  <si>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</si>
  <si>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</si>
  <si>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</si>
  <si>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</si>
  <si>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</si>
  <si>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</si>
  <si>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</si>
  <si>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</si>
  <si>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</si>
  <si>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</si>
  <si>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</si>
  <si>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</si>
  <si>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</si>
  <si>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</si>
  <si>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</si>
  <si>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</si>
  <si>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</si>
  <si>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</si>
  <si>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</si>
  <si>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</si>
  <si>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</si>
  <si>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</si>
  <si>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</si>
  <si>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</si>
  <si>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</si>
  <si>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</si>
  <si>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</si>
  <si>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</si>
  <si>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</si>
  <si>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</si>
  <si>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</si>
  <si>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</si>
  <si>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</si>
  <si>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</si>
  <si>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</si>
  <si>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</si>
  <si>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</si>
  <si>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</si>
  <si>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</si>
  <si>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</si>
  <si>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</si>
  <si>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</si>
  <si>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</si>
  <si>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</si>
  <si>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</si>
  <si>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</si>
  <si>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</si>
  <si>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</si>
  <si>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</si>
  <si>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</si>
  <si>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</si>
  <si>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</si>
  <si>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</si>
  <si>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</si>
  <si>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</si>
  <si>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</si>
  <si>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</si>
  <si>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</si>
  <si>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</si>
  <si>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</si>
  <si>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</si>
  <si>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</si>
  <si>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</si>
  <si>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</si>
  <si>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</si>
  <si>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</si>
  <si>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</si>
  <si>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</si>
  <si>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</si>
  <si>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</si>
  <si>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</si>
  <si>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</si>
  <si>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</si>
  <si>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</si>
  <si>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</si>
  <si>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</si>
  <si>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</si>
  <si>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</si>
  <si>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</si>
  <si>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</si>
  <si>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</si>
  <si>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</si>
  <si>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</si>
  <si>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</si>
  <si>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</si>
  <si>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</si>
  <si>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</si>
  <si>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</si>
  <si>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</si>
  <si>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</si>
  <si>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</si>
  <si>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</si>
  <si>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</si>
  <si>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</si>
  <si>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</si>
  <si>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</si>
  <si>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</si>
  <si>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</si>
  <si>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</si>
  <si>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</si>
  <si>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</si>
  <si>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</si>
  <si>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</si>
  <si>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</si>
  <si>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</si>
  <si>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</si>
  <si>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</si>
  <si>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</si>
  <si>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</si>
  <si>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</si>
  <si>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</si>
  <si>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</si>
  <si>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</si>
  <si>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</si>
  <si>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</si>
  <si>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</si>
  <si>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</si>
  <si>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</si>
  <si>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</si>
  <si>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</si>
  <si>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</si>
  <si>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</si>
  <si>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</si>
  <si>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</si>
  <si>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</si>
  <si>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</si>
  <si>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</si>
  <si>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</si>
  <si>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</si>
  <si>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</si>
  <si>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</si>
  <si>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</si>
  <si>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</si>
  <si>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</si>
  <si>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</si>
  <si>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</si>
  <si>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</si>
  <si>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</si>
  <si>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</si>
  <si>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</si>
  <si>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</si>
  <si>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</si>
  <si>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</si>
  <si>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</si>
  <si>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</si>
  <si>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</si>
  <si>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</si>
  <si>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</si>
  <si>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</si>
  <si>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</si>
  <si>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</si>
  <si>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</si>
  <si>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</si>
  <si>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</si>
  <si>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</si>
  <si>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</si>
  <si>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</si>
  <si>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</si>
  <si>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</si>
  <si>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</si>
  <si>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</si>
  <si>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</si>
  <si>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</si>
  <si>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</si>
  <si>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</si>
  <si>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</si>
  <si>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</si>
  <si>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</si>
  <si>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</si>
  <si>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</si>
  <si>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</si>
  <si>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</si>
  <si>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</si>
  <si>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</si>
  <si>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</si>
  <si>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</si>
  <si>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</si>
  <si>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</si>
  <si>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</si>
  <si>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</si>
  <si>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</si>
  <si>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</si>
  <si>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</si>
  <si>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</si>
  <si>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</si>
  <si>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</si>
  <si>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</si>
  <si>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</si>
  <si>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</si>
  <si>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</si>
  <si>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</si>
  <si>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</si>
  <si>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</si>
  <si>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</si>
  <si>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</si>
  <si>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</si>
  <si>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</si>
  <si>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</si>
  <si>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</si>
  <si>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</si>
  <si>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</si>
  <si>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</si>
  <si>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</si>
  <si>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</si>
  <si>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</si>
  <si>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</si>
  <si>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</si>
  <si>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</si>
  <si>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</si>
  <si>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</si>
  <si>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</si>
  <si>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</si>
  <si>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</si>
  <si>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</si>
  <si>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</si>
  <si>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</si>
  <si>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</si>
  <si>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</si>
  <si>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</si>
  <si>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</si>
  <si>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</si>
  <si>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</si>
  <si>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</si>
  <si>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</si>
  <si>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</si>
  <si>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</si>
  <si>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</si>
  <si>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</si>
  <si>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</si>
  <si>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</si>
  <si>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</si>
  <si>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</si>
  <si>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</si>
  <si>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</si>
  <si>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</si>
  <si>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</si>
  <si>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</si>
  <si>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</si>
  <si>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</si>
  <si>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</si>
  <si>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</si>
  <si>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</si>
  <si>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</si>
  <si>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</si>
  <si>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</si>
  <si>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</si>
  <si>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</si>
  <si>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</si>
  <si>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</si>
  <si>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</si>
  <si>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</si>
  <si>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</si>
  <si>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</si>
  <si>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</si>
  <si>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</si>
  <si>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</si>
  <si>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</si>
  <si>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</si>
  <si>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</si>
  <si>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</si>
  <si>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</si>
  <si>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</si>
  <si>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</si>
  <si>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</si>
  <si>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</si>
  <si>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</si>
  <si>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</si>
  <si>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</si>
  <si>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</si>
  <si>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</si>
  <si>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</si>
  <si>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</si>
  <si>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</si>
  <si>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</si>
  <si>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</si>
  <si>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</si>
  <si>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</si>
  <si>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</si>
  <si>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</si>
  <si>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</si>
  <si>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</si>
  <si>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</si>
  <si>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</si>
  <si>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</si>
  <si>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</si>
  <si>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</si>
  <si>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</si>
  <si>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</si>
  <si>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</si>
  <si>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</si>
  <si>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</si>
  <si>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</si>
  <si>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</si>
  <si>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</si>
  <si>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</si>
  <si>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</si>
  <si>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</si>
  <si>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</si>
  <si>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</si>
  <si>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</si>
  <si>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</si>
  <si>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</si>
  <si>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</si>
  <si>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</si>
  <si>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</si>
  <si>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</si>
  <si>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</si>
  <si>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</si>
  <si>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</si>
  <si>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</si>
  <si>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</si>
  <si>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</si>
  <si>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</si>
  <si>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</si>
  <si>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</si>
  <si>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</si>
  <si>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</si>
  <si>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</si>
  <si>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</si>
  <si>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</si>
  <si>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</si>
  <si>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</si>
  <si>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</si>
  <si>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</si>
  <si>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</si>
  <si>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</si>
  <si>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</si>
  <si>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</si>
  <si>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</si>
  <si>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</si>
  <si>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</si>
  <si>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</si>
  <si>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</si>
  <si>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</si>
  <si>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</si>
  <si>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</si>
  <si>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</si>
  <si>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</si>
  <si>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</si>
  <si>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</si>
  <si>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</si>
  <si>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</si>
  <si>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</si>
  <si>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</si>
  <si>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</si>
  <si>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</si>
  <si>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</si>
  <si>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</si>
  <si>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</si>
  <si>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</si>
  <si>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</si>
  <si>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</si>
  <si>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</si>
  <si>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</si>
  <si>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</si>
  <si>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</si>
  <si>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</si>
  <si>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</si>
  <si>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</si>
  <si>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</si>
  <si>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</si>
  <si>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</si>
  <si>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</si>
  <si>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</si>
  <si>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</si>
  <si>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</si>
  <si>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</si>
  <si>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</si>
  <si>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</si>
  <si>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</si>
  <si>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</si>
  <si>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</si>
  <si>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</si>
  <si>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</si>
  <si>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</si>
  <si>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</si>
  <si>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</si>
  <si>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</si>
  <si>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</si>
  <si>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</si>
  <si>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</si>
  <si>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</si>
  <si>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</si>
  <si>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</si>
  <si>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</si>
  <si>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</si>
  <si>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</si>
  <si>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</si>
  <si>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</si>
  <si>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</si>
  <si>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</si>
  <si>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</si>
  <si>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</si>
  <si>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</si>
  <si>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</si>
  <si>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</si>
  <si>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</si>
  <si>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</si>
  <si>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</si>
  <si>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</si>
  <si>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</si>
  <si>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</si>
  <si>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</si>
  <si>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</si>
  <si>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</si>
  <si>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</si>
  <si>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</si>
  <si>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</si>
  <si>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</si>
  <si>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</si>
  <si>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</si>
  <si>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</si>
  <si>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</si>
  <si>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</si>
  <si>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</si>
  <si>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</si>
  <si>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</si>
  <si>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</si>
  <si>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</si>
  <si>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</si>
  <si>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</si>
  <si>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</si>
  <si>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</si>
  <si>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</si>
  <si>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</si>
  <si>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</si>
  <si>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</si>
  <si>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</si>
  <si>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</si>
  <si>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</si>
  <si>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</si>
  <si>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</si>
  <si>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</si>
  <si>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</si>
  <si>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</si>
  <si>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</si>
  <si>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</si>
  <si>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</si>
  <si>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</si>
  <si>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</si>
  <si>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</si>
  <si>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</si>
  <si>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</si>
  <si>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</si>
  <si>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</si>
  <si>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</si>
  <si>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</si>
  <si>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</si>
  <si>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</si>
  <si>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</si>
  <si>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</si>
  <si>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</si>
  <si>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</si>
  <si>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</si>
  <si>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</si>
  <si>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</si>
  <si>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</si>
  <si>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</si>
  <si>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</si>
  <si>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</si>
  <si>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</si>
  <si>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</si>
  <si>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</si>
  <si>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</si>
  <si>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</si>
  <si>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</si>
  <si>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</si>
  <si>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</si>
  <si>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</si>
  <si>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</si>
  <si>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</si>
  <si>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</si>
  <si>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</si>
  <si>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</si>
  <si>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</si>
  <si>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</si>
  <si>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</si>
  <si>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</si>
  <si>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</si>
  <si>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</si>
  <si>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</si>
  <si>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</si>
  <si>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</si>
  <si>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</si>
  <si>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</si>
  <si>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</si>
  <si>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</si>
  <si>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</si>
  <si>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</si>
  <si>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</si>
  <si>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</si>
  <si>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</si>
  <si>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</si>
  <si>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</si>
  <si>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</si>
  <si>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</si>
  <si>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</si>
  <si>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</si>
  <si>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</si>
  <si>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</si>
  <si>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</si>
  <si>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</si>
  <si>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</si>
  <si>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</si>
  <si>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</si>
  <si>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</si>
  <si>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</si>
  <si>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</si>
  <si>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</si>
  <si>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</si>
  <si>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</si>
  <si>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</si>
  <si>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</si>
  <si>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</si>
  <si>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</si>
  <si>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</si>
  <si>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</si>
  <si>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</si>
  <si>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</si>
  <si>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</si>
  <si>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</si>
  <si>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</si>
  <si>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</si>
  <si>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</si>
  <si>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</si>
  <si>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</si>
  <si>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</si>
  <si>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</si>
  <si>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</si>
  <si>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</si>
  <si>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</si>
  <si>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</si>
  <si>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</si>
  <si>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</si>
  <si>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</si>
  <si>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</si>
  <si>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</si>
  <si>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</si>
  <si>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</si>
  <si>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</si>
  <si>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</si>
  <si>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</si>
  <si>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</si>
  <si>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</si>
  <si>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</si>
  <si>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</si>
  <si>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</si>
  <si>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</si>
  <si>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</si>
  <si>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</si>
  <si>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</si>
  <si>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</si>
  <si>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</si>
  <si>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</si>
  <si>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</si>
  <si>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</si>
  <si>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</si>
  <si>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</si>
  <si>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</si>
  <si>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</si>
  <si>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</si>
  <si>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</si>
  <si>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</si>
  <si>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</si>
  <si>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</si>
  <si>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</si>
  <si>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</si>
  <si>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</si>
  <si>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</si>
  <si>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</si>
  <si>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</si>
  <si>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</si>
  <si>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</si>
  <si>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</si>
  <si>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</si>
  <si>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</si>
  <si>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</si>
  <si>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</si>
  <si>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</si>
  <si>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</si>
  <si>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</si>
  <si>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</si>
  <si>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</si>
  <si>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</si>
  <si>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</si>
  <si>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</si>
  <si>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</si>
  <si>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</si>
  <si>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</si>
  <si>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</si>
  <si>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</si>
  <si>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</si>
  <si>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</si>
  <si>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</si>
  <si>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</si>
  <si>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</si>
  <si>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</si>
  <si>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</si>
  <si>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</si>
  <si>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</si>
  <si>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</si>
  <si>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</si>
  <si>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</si>
  <si>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</si>
  <si>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</si>
  <si>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</si>
  <si>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</si>
  <si>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</si>
  <si>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</si>
  <si>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</si>
  <si>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</si>
  <si>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</si>
  <si>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</si>
  <si>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</si>
  <si>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</si>
  <si>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</si>
  <si>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</si>
  <si>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</si>
  <si>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</si>
  <si>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</si>
  <si>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</si>
  <si>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</si>
  <si>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</si>
  <si>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</si>
  <si>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</si>
  <si>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</si>
  <si>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</si>
  <si>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</si>
  <si>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</si>
  <si>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</si>
  <si>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</si>
  <si>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</si>
  <si>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</si>
  <si>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</si>
  <si>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</si>
  <si>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</si>
  <si>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</si>
  <si>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</si>
  <si>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</si>
  <si>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</si>
  <si>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</si>
  <si>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</si>
  <si>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</si>
  <si>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</si>
  <si>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</si>
  <si>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</si>
  <si>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</si>
  <si>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</si>
  <si>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</si>
  <si>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</si>
  <si>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</si>
  <si>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</si>
  <si>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</si>
  <si>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</si>
  <si>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</si>
  <si>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</si>
  <si>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</si>
  <si>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</si>
  <si>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</si>
  <si>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</si>
  <si>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</si>
  <si>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</si>
  <si>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</si>
  <si>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</si>
  <si>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</si>
  <si>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</si>
  <si>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</si>
  <si>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</si>
  <si>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</si>
  <si>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</si>
  <si>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</si>
  <si>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</si>
  <si>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</si>
  <si>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</si>
  <si>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</si>
  <si>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</si>
  <si>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</si>
  <si>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</si>
  <si>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</si>
  <si>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</si>
  <si>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</si>
  <si>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</si>
  <si>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</si>
  <si>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</si>
  <si>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</si>
  <si>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</si>
  <si>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</si>
  <si>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</si>
  <si>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</si>
  <si>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</si>
  <si>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</si>
  <si>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</si>
  <si>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</si>
  <si>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</si>
  <si>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</si>
  <si>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</si>
  <si>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</si>
  <si>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</si>
  <si>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</si>
  <si>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</si>
  <si>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</si>
  <si>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</si>
  <si>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</si>
  <si>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</si>
  <si>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</si>
  <si>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</si>
  <si>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</si>
  <si>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</si>
  <si>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</si>
  <si>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</si>
  <si>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</si>
  <si>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</si>
  <si>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</si>
  <si>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</si>
  <si>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</si>
  <si>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</si>
  <si>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</si>
  <si>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</si>
  <si>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</si>
  <si>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</si>
  <si>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</si>
  <si>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</si>
  <si>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</si>
  <si>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</si>
  <si>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</si>
  <si>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</si>
  <si>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</si>
  <si>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</si>
  <si>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</si>
  <si>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</si>
  <si>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</si>
  <si>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</si>
  <si>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</si>
  <si>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</si>
  <si>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</si>
  <si>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</si>
  <si>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</si>
  <si>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</si>
  <si>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</si>
  <si>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</si>
  <si>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</si>
  <si>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</si>
  <si>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</si>
  <si>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</si>
  <si>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</si>
  <si>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</si>
  <si>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</si>
  <si>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</si>
  <si>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</si>
  <si>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</si>
  <si>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</si>
  <si>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</si>
  <si>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</si>
  <si>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</si>
  <si>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</si>
  <si>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</si>
  <si>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</si>
  <si>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</si>
  <si>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</si>
  <si>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</si>
  <si>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</si>
  <si>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</si>
  <si>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</si>
  <si>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</si>
  <si>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</si>
  <si>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</si>
  <si>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</si>
  <si>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</si>
  <si>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</si>
  <si>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</si>
  <si>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</si>
  <si>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</si>
  <si>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</si>
  <si>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</si>
  <si>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</si>
  <si>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</si>
  <si>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</si>
  <si>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</si>
  <si>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</si>
  <si>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</si>
  <si>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</si>
  <si>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</si>
  <si>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</si>
  <si>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</si>
  <si>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</si>
  <si>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</si>
  <si>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</si>
  <si>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</si>
  <si>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</si>
  <si>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</si>
  <si>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</si>
  <si>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</si>
  <si>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</si>
  <si>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</si>
  <si>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</si>
  <si>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</si>
  <si>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</si>
  <si>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</si>
  <si>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</si>
  <si>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</si>
  <si>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</si>
  <si>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</si>
  <si>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</si>
  <si>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</si>
  <si>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</si>
  <si>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</si>
  <si>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</si>
  <si>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</si>
  <si>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</si>
  <si>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</si>
  <si>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</si>
  <si>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</si>
  <si>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</si>
  <si>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</si>
  <si>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</si>
  <si>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</si>
  <si>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</si>
  <si>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</si>
  <si>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</si>
  <si>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</si>
  <si>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</si>
  <si>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</si>
  <si>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</si>
  <si>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</si>
  <si>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</si>
  <si>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</si>
  <si>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</si>
  <si>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</si>
  <si>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</si>
  <si>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</si>
  <si>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</si>
  <si>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</si>
  <si>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</si>
  <si>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</si>
  <si>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</si>
  <si>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</si>
  <si>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</si>
  <si>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</si>
  <si>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</si>
  <si>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</si>
  <si>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</si>
  <si>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</si>
  <si>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</si>
  <si>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</si>
  <si>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</si>
  <si>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</si>
  <si>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</si>
  <si>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</si>
  <si>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</si>
  <si>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</si>
  <si>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</si>
  <si>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</si>
  <si>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</si>
  <si>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</si>
  <si>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</si>
  <si>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</si>
  <si>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</si>
  <si>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</si>
  <si>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</si>
  <si>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</si>
  <si>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</si>
  <si>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</si>
  <si>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</si>
  <si>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</si>
  <si>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</si>
  <si>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</si>
  <si>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</si>
  <si>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</si>
  <si>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</si>
  <si>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</si>
  <si>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</si>
  <si>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</si>
  <si>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</si>
  <si>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</si>
  <si>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</si>
  <si>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</si>
  <si>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</si>
  <si>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</si>
  <si>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</si>
  <si>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</si>
  <si>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</si>
  <si>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</si>
  <si>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</si>
  <si>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</si>
  <si>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</si>
  <si>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</si>
  <si>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</si>
  <si>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</si>
  <si>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</si>
  <si>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</si>
  <si>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</si>
  <si>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</si>
  <si>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</si>
  <si>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</si>
  <si>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</si>
  <si>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</si>
  <si>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</si>
  <si>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</si>
  <si>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</si>
  <si>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</si>
  <si>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</si>
  <si>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</si>
  <si>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</si>
  <si>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</si>
  <si>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</si>
  <si>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</si>
  <si>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</si>
  <si>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</si>
  <si>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</si>
  <si>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</si>
  <si>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</si>
  <si>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</si>
  <si>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</si>
  <si>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</si>
  <si>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</si>
  <si>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</si>
  <si>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</si>
  <si>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</si>
  <si>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</si>
  <si>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</si>
  <si>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</si>
  <si>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</si>
  <si>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</si>
  <si>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</si>
  <si>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</si>
  <si>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</si>
  <si>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</si>
  <si>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</si>
  <si>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</si>
  <si>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</si>
  <si>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</si>
  <si>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</si>
  <si>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</si>
  <si>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</si>
  <si>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</si>
  <si>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</si>
  <si>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</si>
  <si>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</si>
  <si>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</si>
  <si>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</si>
  <si>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</si>
  <si>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</si>
  <si>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</si>
  <si>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</si>
  <si>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</si>
  <si>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</si>
  <si>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</si>
  <si>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</si>
  <si>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</si>
  <si>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</si>
  <si>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</si>
  <si>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</si>
  <si>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</si>
  <si>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</si>
  <si>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</si>
  <si>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</si>
  <si>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</si>
  <si>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</si>
  <si>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</si>
  <si>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</si>
  <si>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</si>
  <si>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</si>
  <si>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</si>
  <si>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</si>
  <si>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</si>
  <si>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</si>
  <si>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</si>
  <si>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</si>
  <si>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</si>
  <si>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</si>
  <si>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</si>
  <si>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</si>
  <si>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</si>
  <si>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</si>
  <si>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</si>
  <si>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</si>
  <si>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</si>
  <si>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</si>
  <si>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</si>
  <si>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</si>
  <si>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</si>
  <si>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</si>
  <si>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</si>
  <si>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</si>
  <si>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</si>
  <si>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</si>
  <si>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</si>
  <si>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</si>
  <si>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</si>
  <si>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</si>
  <si>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</si>
  <si>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</si>
  <si>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</si>
  <si>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</si>
  <si>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</si>
  <si>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</si>
  <si>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</si>
  <si>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</si>
  <si>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</si>
  <si>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</si>
  <si>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</si>
  <si>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</si>
  <si>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</si>
  <si>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</si>
  <si>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</si>
  <si>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</si>
  <si>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</si>
  <si>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</si>
  <si>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</si>
  <si>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</si>
  <si>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</si>
  <si>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</si>
  <si>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</si>
  <si>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</si>
  <si>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</si>
  <si>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</si>
  <si>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</si>
  <si>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</si>
  <si>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</si>
  <si>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</si>
  <si>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</si>
  <si>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</si>
  <si>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</si>
  <si>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</si>
  <si>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</si>
  <si>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</si>
  <si>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</si>
  <si>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</si>
  <si>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</si>
  <si>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</si>
  <si>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</si>
  <si>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</si>
  <si>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</si>
  <si>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</si>
  <si>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</si>
  <si>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</si>
  <si>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</si>
  <si>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</si>
  <si>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</si>
  <si>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</si>
  <si>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</si>
  <si>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</si>
  <si>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</si>
  <si>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</si>
  <si>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</si>
  <si>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</si>
  <si>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</si>
  <si>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</si>
  <si>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</si>
  <si>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</si>
  <si>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</si>
  <si>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</si>
  <si>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</si>
  <si>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</si>
  <si>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</si>
  <si>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</si>
  <si>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</si>
  <si>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</si>
  <si>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</si>
  <si>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</si>
  <si>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</si>
  <si>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</si>
  <si>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</si>
  <si>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</si>
  <si>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</si>
  <si>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</si>
  <si>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</si>
  <si>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</si>
  <si>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</si>
  <si>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</si>
  <si>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</si>
  <si>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</si>
  <si>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</si>
  <si>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</si>
  <si>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</si>
  <si>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</si>
  <si>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</si>
  <si>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</si>
  <si>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</si>
  <si>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</si>
  <si>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</si>
  <si>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</si>
  <si>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</si>
  <si>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</si>
  <si>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</si>
  <si>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</si>
  <si>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</si>
  <si>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</si>
  <si>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</si>
  <si>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</si>
  <si>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</si>
  <si>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</si>
  <si>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</si>
  <si>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</si>
  <si>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</si>
  <si>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</si>
  <si>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</si>
  <si>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</si>
  <si>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</si>
  <si>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</si>
  <si>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</si>
  <si>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</si>
  <si>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</si>
  <si>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</si>
  <si>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</si>
  <si>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</si>
  <si>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</si>
  <si>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</si>
  <si>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</si>
  <si>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</si>
  <si>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</si>
  <si>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</si>
  <si>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</si>
  <si>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</si>
  <si>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</si>
  <si>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</si>
  <si>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</si>
  <si>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</si>
  <si>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</si>
  <si>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</si>
  <si>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</si>
  <si>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</si>
  <si>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</si>
  <si>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</si>
  <si>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</si>
  <si>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</si>
  <si>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</si>
  <si>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</si>
  <si>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</si>
  <si>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</si>
  <si>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</si>
  <si>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</si>
  <si>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</si>
  <si>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</si>
  <si>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</si>
  <si>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</si>
  <si>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</si>
  <si>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</si>
  <si>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</si>
  <si>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</si>
  <si>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</si>
  <si>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</si>
  <si>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</si>
  <si>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</si>
  <si>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</si>
  <si>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</si>
  <si>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</si>
  <si>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</si>
  <si>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</si>
  <si>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</si>
  <si>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</si>
  <si>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</si>
  <si>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</si>
  <si>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</si>
  <si>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</si>
  <si>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</si>
  <si>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</si>
  <si>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</si>
  <si>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</si>
  <si>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</si>
  <si>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</si>
  <si>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</si>
  <si>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</si>
  <si>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</si>
  <si>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</si>
  <si>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</si>
  <si>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</si>
  <si>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</si>
  <si>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</si>
  <si>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</si>
  <si>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</si>
  <si>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</si>
  <si>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</si>
  <si>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</si>
  <si>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</si>
  <si>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</si>
  <si>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</si>
  <si>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</si>
  <si>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</si>
  <si>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</si>
  <si>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</si>
  <si>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</si>
  <si>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</si>
  <si>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</si>
  <si>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</si>
  <si>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</si>
  <si>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</si>
  <si>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</si>
  <si>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</si>
  <si>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</si>
  <si>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</si>
  <si>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</si>
  <si>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</si>
  <si>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</si>
  <si>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</si>
  <si>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</si>
  <si>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</si>
  <si>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</si>
  <si>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</si>
  <si>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</si>
  <si>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</si>
  <si>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</si>
  <si>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</si>
  <si>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</si>
  <si>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</si>
  <si>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</si>
  <si>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</si>
  <si>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</si>
  <si>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</si>
  <si>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</si>
  <si>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</si>
  <si>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</si>
  <si>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</si>
  <si>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</si>
  <si>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</si>
  <si>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</si>
  <si>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</si>
  <si>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</si>
  <si>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</si>
  <si>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</si>
  <si>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</si>
  <si>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</si>
  <si>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</si>
  <si>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</si>
  <si>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</si>
  <si>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</si>
  <si>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</si>
  <si>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</si>
  <si>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</si>
  <si>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</si>
  <si>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</si>
  <si>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</si>
  <si>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</si>
  <si>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</si>
  <si>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</si>
  <si>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</si>
  <si>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</si>
  <si>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</si>
  <si>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</si>
  <si>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</si>
  <si>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</si>
  <si>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</si>
  <si>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</si>
  <si>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</si>
  <si>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</si>
  <si>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</si>
  <si>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</si>
  <si>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</si>
  <si>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</si>
  <si>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</si>
  <si>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</si>
  <si>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</si>
  <si>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</si>
  <si>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</si>
  <si>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</si>
  <si>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</si>
  <si>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</si>
  <si>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</si>
  <si>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</si>
  <si>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</si>
  <si>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</si>
  <si>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</si>
  <si>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</si>
  <si>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</si>
  <si>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</si>
  <si>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</si>
  <si>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</si>
  <si>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</si>
  <si>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</si>
  <si>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</si>
  <si>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</si>
  <si>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</si>
  <si>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</si>
  <si>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</si>
  <si>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</si>
  <si>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</si>
  <si>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</si>
  <si>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</si>
  <si>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</si>
  <si>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</si>
  <si>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</si>
  <si>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</si>
  <si>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</si>
  <si>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</si>
  <si>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</si>
  <si>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</si>
  <si>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</si>
  <si>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</si>
  <si>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</si>
  <si>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</si>
  <si>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</si>
  <si>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</si>
  <si>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</si>
  <si>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</si>
  <si>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</si>
  <si>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</si>
  <si>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</si>
  <si>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</si>
  <si>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</si>
  <si>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</si>
  <si>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</si>
  <si>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</si>
  <si>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</si>
  <si>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</si>
  <si>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</si>
  <si>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</si>
  <si>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</si>
  <si>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</si>
  <si>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</si>
  <si>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</si>
  <si>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</si>
  <si>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</si>
  <si>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</si>
  <si>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</si>
  <si>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</si>
  <si>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</si>
  <si>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</si>
  <si>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</si>
  <si>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</si>
  <si>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</si>
  <si>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</si>
  <si>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</si>
  <si>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</si>
  <si>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</si>
  <si>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</si>
  <si>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</si>
  <si>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</si>
  <si>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</si>
  <si>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</si>
  <si>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</si>
  <si>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</si>
  <si>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</si>
  <si>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</si>
  <si>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</si>
  <si>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</si>
  <si>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</si>
  <si>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</si>
  <si>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</si>
  <si>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</si>
  <si>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</si>
  <si>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</si>
  <si>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</si>
  <si>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</si>
  <si>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</si>
  <si>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</si>
  <si>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</si>
  <si>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</si>
  <si>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</si>
  <si>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</si>
  <si>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</si>
  <si>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</si>
  <si>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</si>
  <si>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</si>
  <si>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</si>
  <si>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</si>
  <si>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</si>
  <si>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</si>
  <si>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</si>
  <si>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</si>
  <si>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</si>
  <si>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</si>
  <si>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</si>
  <si>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</si>
  <si>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</si>
  <si>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</si>
  <si>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</si>
  <si>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</si>
  <si>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</si>
  <si>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</si>
  <si>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</si>
  <si>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</si>
  <si>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</si>
  <si>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</si>
  <si>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</si>
  <si>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</si>
  <si>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</si>
  <si>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</si>
  <si>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</si>
  <si>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</si>
  <si>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</si>
  <si>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</si>
  <si>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</si>
  <si>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</si>
  <si>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</si>
  <si>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</si>
  <si>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</si>
  <si>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</si>
  <si>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</si>
  <si>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</si>
  <si>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</si>
  <si>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</si>
  <si>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</si>
  <si>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</si>
  <si>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</si>
  <si>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</si>
  <si>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</si>
  <si>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</si>
  <si>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</si>
  <si>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</si>
  <si>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</si>
  <si>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</si>
  <si>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</si>
  <si>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</si>
  <si>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</si>
  <si>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</si>
  <si>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</si>
  <si>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</si>
  <si>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</si>
  <si>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</si>
  <si>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</si>
  <si>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</si>
  <si>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</si>
  <si>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</si>
  <si>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</si>
  <si>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</si>
  <si>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</si>
  <si>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</si>
  <si>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</si>
  <si>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</si>
  <si>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</si>
  <si>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</si>
  <si>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</si>
  <si>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</si>
  <si>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</si>
  <si>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</si>
  <si>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</si>
  <si>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</si>
  <si>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</si>
  <si>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</si>
  <si>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</si>
  <si>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</si>
  <si>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</si>
  <si>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</si>
  <si>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</si>
  <si>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</si>
  <si>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</si>
  <si>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</si>
  <si>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</si>
  <si>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</si>
  <si>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</si>
  <si>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</si>
  <si>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</si>
  <si>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</si>
  <si>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</si>
  <si>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</si>
  <si>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</si>
  <si>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</si>
  <si>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</si>
  <si>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</si>
  <si>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</si>
  <si>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</si>
  <si>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</si>
  <si>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</si>
  <si>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</si>
  <si>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</si>
  <si>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</si>
  <si>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</si>
  <si>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</si>
  <si>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</si>
  <si>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</si>
  <si>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</si>
  <si>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</si>
  <si>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</si>
  <si>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</si>
  <si>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</si>
  <si>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</si>
  <si>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</si>
  <si>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</si>
  <si>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</si>
  <si>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</si>
  <si>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</si>
  <si>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</si>
  <si>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</si>
  <si>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</si>
  <si>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</si>
  <si>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</si>
  <si>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</si>
  <si>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</si>
  <si>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</si>
  <si>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</si>
  <si>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</si>
  <si>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</si>
  <si>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</si>
  <si>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</si>
  <si>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</si>
  <si>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</si>
  <si>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</si>
  <si>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</si>
  <si>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</si>
  <si>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</si>
  <si>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</si>
  <si>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</si>
  <si>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</si>
  <si>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</si>
  <si>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</si>
  <si>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</si>
  <si>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</si>
  <si>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</si>
  <si>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</si>
  <si>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</si>
  <si>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</si>
  <si>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</si>
  <si>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</si>
  <si>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</si>
  <si>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</si>
  <si>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</si>
  <si>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</si>
  <si>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</si>
  <si>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</si>
  <si>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</si>
  <si>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</si>
  <si>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</si>
  <si>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</si>
  <si>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</si>
  <si>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</si>
  <si>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</si>
  <si>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</si>
  <si>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</si>
  <si>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</si>
  <si>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</si>
  <si>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</si>
  <si>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</si>
  <si>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</si>
  <si>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</si>
  <si>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</si>
  <si>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</si>
  <si>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</si>
  <si>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</si>
  <si>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</si>
  <si>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</si>
  <si>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</si>
  <si>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</si>
  <si>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</si>
  <si>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</si>
  <si>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</si>
  <si>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</si>
  <si>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</si>
  <si>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</si>
  <si>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</si>
  <si>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</si>
  <si>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</si>
  <si>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</si>
  <si>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</si>
  <si>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</si>
  <si>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</si>
  <si>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</si>
  <si>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</si>
  <si>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</si>
  <si>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</si>
  <si>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</si>
  <si>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</si>
  <si>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</si>
  <si>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</si>
  <si>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</si>
  <si>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</si>
  <si>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</si>
  <si>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</si>
  <si>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</si>
  <si>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</si>
  <si>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</si>
  <si>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</si>
  <si>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</si>
  <si>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</si>
  <si>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</si>
  <si>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</si>
  <si>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</si>
  <si>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</si>
  <si>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</si>
  <si>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</si>
  <si>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</si>
  <si>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</si>
  <si>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</si>
  <si>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</si>
  <si>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</si>
  <si>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</si>
  <si>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</si>
  <si>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</si>
  <si>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</si>
  <si>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</si>
  <si>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</si>
  <si>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</si>
  <si>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</si>
  <si>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</si>
  <si>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</si>
  <si>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</si>
  <si>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</si>
  <si>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</si>
  <si>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</si>
  <si>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</si>
  <si>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</si>
  <si>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</si>
  <si>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</si>
  <si>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</si>
  <si>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</si>
  <si>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</si>
  <si>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</si>
  <si>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</si>
  <si>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</si>
  <si>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</si>
  <si>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</si>
  <si>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</si>
  <si>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</si>
  <si>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</si>
  <si>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</si>
  <si>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</si>
  <si>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</si>
  <si>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</si>
  <si>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</si>
  <si>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</si>
  <si>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</si>
  <si>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</si>
  <si>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</si>
  <si>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</si>
  <si>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</si>
  <si>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</si>
  <si>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</si>
  <si>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</si>
  <si>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</si>
  <si>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</si>
  <si>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</si>
  <si>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</si>
  <si>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</si>
  <si>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</si>
  <si>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</si>
  <si>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</si>
  <si>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</si>
  <si>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</si>
  <si>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</si>
  <si>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</si>
  <si>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</si>
  <si>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</si>
  <si>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</si>
  <si>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</si>
  <si>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</si>
  <si>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</si>
  <si>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</si>
  <si>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</si>
  <si>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</si>
  <si>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</si>
  <si>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</si>
  <si>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</si>
  <si>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</si>
  <si>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</si>
  <si>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</si>
  <si>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</si>
  <si>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</si>
  <si>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</si>
  <si>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</si>
  <si>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</si>
  <si>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</si>
  <si>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</si>
  <si>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</si>
  <si>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</si>
  <si>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</si>
  <si>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</si>
  <si>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</si>
  <si>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</si>
  <si>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</si>
  <si>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</si>
  <si>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</si>
  <si>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</si>
  <si>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</si>
  <si>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</si>
  <si>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</si>
  <si>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</si>
  <si>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</si>
  <si>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</si>
  <si>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</si>
  <si>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</si>
  <si>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</si>
  <si>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</si>
  <si>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</si>
  <si>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</si>
  <si>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</si>
  <si>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</si>
  <si>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</si>
  <si>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</si>
  <si>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</si>
  <si>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</si>
  <si>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</si>
  <si>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</si>
  <si>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</si>
  <si>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</si>
  <si>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</si>
  <si>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</si>
  <si>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</si>
  <si>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</si>
  <si>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</si>
  <si>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</si>
  <si>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</si>
  <si>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</si>
  <si>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</si>
  <si>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</si>
  <si>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</si>
  <si>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</si>
  <si>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</si>
  <si>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</si>
  <si>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</si>
  <si>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</si>
  <si>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</si>
  <si>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</si>
  <si>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</si>
  <si>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</si>
  <si>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</si>
  <si>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</si>
  <si>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</si>
  <si>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</si>
  <si>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</si>
  <si>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</si>
  <si>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</si>
  <si>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</si>
  <si>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</si>
  <si>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</si>
  <si>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</si>
  <si>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</si>
  <si>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</si>
  <si>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</si>
  <si>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</si>
  <si>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</si>
  <si>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</si>
  <si>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</si>
  <si>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</si>
  <si>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</si>
  <si>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</si>
  <si>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</si>
  <si>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</si>
  <si>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</si>
  <si>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</si>
  <si>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</si>
  <si>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</si>
  <si>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</si>
  <si>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</si>
  <si>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</si>
  <si>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</si>
  <si>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</si>
  <si>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</si>
  <si>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</si>
  <si>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</si>
  <si>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</si>
  <si>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</si>
  <si>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</si>
  <si>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</si>
  <si>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</si>
  <si>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</si>
  <si>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</si>
  <si>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</si>
  <si>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</si>
  <si>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</si>
  <si>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</si>
  <si>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</si>
  <si>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</si>
  <si>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</si>
  <si>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</si>
  <si>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</si>
  <si>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</si>
  <si>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</si>
  <si>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</si>
  <si>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</si>
  <si>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</si>
  <si>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</si>
  <si>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</si>
  <si>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</si>
  <si>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</si>
  <si>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</si>
  <si>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</si>
  <si>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</si>
  <si>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</si>
  <si>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</si>
  <si>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</si>
  <si>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</si>
  <si>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</si>
  <si>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</si>
  <si>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</si>
  <si>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</si>
  <si>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</si>
  <si>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</si>
  <si>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</si>
  <si>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</si>
  <si>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</si>
  <si>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</si>
  <si>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</si>
  <si>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</si>
  <si>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</si>
  <si>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</si>
  <si>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</si>
  <si>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</si>
  <si>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</si>
  <si>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</si>
  <si>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</si>
  <si>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</si>
  <si>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</si>
  <si>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</si>
  <si>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</si>
  <si>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</si>
  <si>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</si>
  <si>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</si>
  <si>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</si>
  <si>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</si>
  <si>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</si>
  <si>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</si>
  <si>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</si>
  <si>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</si>
  <si>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</si>
  <si>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</si>
  <si>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</si>
  <si>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</si>
  <si>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</si>
  <si>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</si>
  <si>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</si>
  <si>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</si>
  <si>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</si>
  <si>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</si>
  <si>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</si>
  <si>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</si>
  <si>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</si>
  <si>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</si>
  <si>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</si>
  <si>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</si>
  <si>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</si>
  <si>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</si>
  <si>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</si>
  <si>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</si>
  <si>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</si>
  <si>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</si>
  <si>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</si>
  <si>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</si>
  <si>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</si>
  <si>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</si>
  <si>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</si>
  <si>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</si>
  <si>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</si>
  <si>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</si>
  <si>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</si>
  <si>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</si>
  <si>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</si>
  <si>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</si>
  <si>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</si>
  <si>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</si>
  <si>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</si>
  <si>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</si>
  <si>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</si>
  <si>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</si>
  <si>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</si>
  <si>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</si>
  <si>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</si>
  <si>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</si>
  <si>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</si>
  <si>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</si>
  <si>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</si>
  <si>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</si>
  <si>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</si>
  <si>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</si>
  <si>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</si>
  <si>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</si>
  <si>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</si>
  <si>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</si>
  <si>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</si>
  <si>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</si>
  <si>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</si>
  <si>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</si>
  <si>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</si>
  <si>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</si>
  <si>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</si>
  <si>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</si>
  <si>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</si>
  <si>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</si>
  <si>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</si>
  <si>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</si>
  <si>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</si>
  <si>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</si>
  <si>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</si>
  <si>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</si>
  <si>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</si>
  <si>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</si>
  <si>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</si>
  <si>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</si>
  <si>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</si>
  <si>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</si>
  <si>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</si>
  <si>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</si>
  <si>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</si>
  <si>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</si>
  <si>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</si>
  <si>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</si>
  <si>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</si>
  <si>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</si>
  <si>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</si>
  <si>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</si>
  <si>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</si>
  <si>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</si>
  <si>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</si>
  <si>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</si>
  <si>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</si>
  <si>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</si>
  <si>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</si>
  <si>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</si>
  <si>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</si>
  <si>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</si>
  <si>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</si>
  <si>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</si>
  <si>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</si>
  <si>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</si>
  <si>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</si>
  <si>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</si>
  <si>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</si>
  <si>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</si>
  <si>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</si>
  <si>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</si>
  <si>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</si>
  <si>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</si>
  <si>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</si>
  <si>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</si>
  <si>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</si>
  <si>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</si>
  <si>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</si>
  <si>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</si>
  <si>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</si>
  <si>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</si>
  <si>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</si>
  <si>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</si>
  <si>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</si>
  <si>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</si>
  <si>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</si>
  <si>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</si>
  <si>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</si>
  <si>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</si>
  <si>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</si>
  <si>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</si>
  <si>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</si>
  <si>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</si>
  <si>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</si>
  <si>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</si>
  <si>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</si>
  <si>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</si>
  <si>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</si>
  <si>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</si>
  <si>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</si>
  <si>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</si>
  <si>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</si>
  <si>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</si>
  <si>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</si>
  <si>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</si>
  <si>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</si>
  <si>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</si>
  <si>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</si>
  <si>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</si>
  <si>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</si>
  <si>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</si>
  <si>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</si>
  <si>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</si>
  <si>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</si>
  <si>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</si>
  <si>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</si>
  <si>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</si>
  <si>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</si>
  <si>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</si>
  <si>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</si>
  <si>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</si>
  <si>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</si>
  <si>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</si>
  <si>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</si>
  <si>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</si>
  <si>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</si>
  <si>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</si>
  <si>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</si>
  <si>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</si>
  <si>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</si>
  <si>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</si>
  <si>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</si>
  <si>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</si>
  <si>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</si>
  <si>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</si>
  <si>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</si>
  <si>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</si>
  <si>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</si>
  <si>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</si>
  <si>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</si>
  <si>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</si>
  <si>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</si>
  <si>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</si>
  <si>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</si>
  <si>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</si>
  <si>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</si>
  <si>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</si>
  <si>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</si>
  <si>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</si>
  <si>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</si>
  <si>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</si>
  <si>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</si>
  <si>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</si>
  <si>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</si>
  <si>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</si>
  <si>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</si>
  <si>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</si>
  <si>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</si>
  <si>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</si>
  <si>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</si>
  <si>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</si>
  <si>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</si>
  <si>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</si>
  <si>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</si>
  <si>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</si>
  <si>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</si>
  <si>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</si>
  <si>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</si>
  <si>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</si>
  <si>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</si>
  <si>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</si>
  <si>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</si>
  <si>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</si>
  <si>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</si>
  <si>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</si>
  <si>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</si>
  <si>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</si>
  <si>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</si>
  <si>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</si>
  <si>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</si>
  <si>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</si>
  <si>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</si>
  <si>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</si>
  <si>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</si>
  <si>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</si>
  <si>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</si>
  <si>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</si>
  <si>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</si>
  <si>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</si>
  <si>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</si>
  <si>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</si>
  <si>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</si>
  <si>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</si>
  <si>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</si>
  <si>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</si>
  <si>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</si>
  <si>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</si>
  <si>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</si>
  <si>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</si>
  <si>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</si>
  <si>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</si>
  <si>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</si>
  <si>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</si>
  <si>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</si>
  <si>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</si>
  <si>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</si>
  <si>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</si>
  <si>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</si>
  <si>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</si>
  <si>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</si>
  <si>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</si>
  <si>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</si>
  <si>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</si>
  <si>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</si>
  <si>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</si>
  <si>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</si>
  <si>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</si>
  <si>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</si>
  <si>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</si>
  <si>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</si>
  <si>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</si>
  <si>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</si>
  <si>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</si>
  <si>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</si>
  <si>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</si>
  <si>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</si>
  <si>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</si>
  <si>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</si>
  <si>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</si>
  <si>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</si>
  <si>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</si>
  <si>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</si>
  <si>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</si>
  <si>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</si>
  <si>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</si>
  <si>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</si>
  <si>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</si>
  <si>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</si>
  <si>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</si>
  <si>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</si>
  <si>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</si>
  <si>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</si>
  <si>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</si>
  <si>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</si>
  <si>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</si>
  <si>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</si>
  <si>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</si>
  <si>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</si>
  <si>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</si>
  <si>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</si>
  <si>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</si>
  <si>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</si>
  <si>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</si>
  <si>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</si>
  <si>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</si>
  <si>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</si>
  <si>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</si>
  <si>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</si>
  <si>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</si>
  <si>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</si>
  <si>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</si>
  <si>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</si>
  <si>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</si>
  <si>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</si>
  <si>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</si>
  <si>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</si>
  <si>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</si>
  <si>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</si>
  <si>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</si>
  <si>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</si>
  <si>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</si>
  <si>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</si>
  <si>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</si>
  <si>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</si>
  <si>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</si>
  <si>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</si>
  <si>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</si>
  <si>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</si>
  <si>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</si>
  <si>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</si>
  <si>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</si>
  <si>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</si>
  <si>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</si>
  <si>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</si>
  <si>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</si>
  <si>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</si>
  <si>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</si>
  <si>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</si>
  <si>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</si>
  <si>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</si>
  <si>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</si>
  <si>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</si>
  <si>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</si>
  <si>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</si>
  <si>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</si>
  <si>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</si>
  <si>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</si>
  <si>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</si>
  <si>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</si>
  <si>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</si>
  <si>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</si>
  <si>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</si>
  <si>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</si>
  <si>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</si>
  <si>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</si>
  <si>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</si>
  <si>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</si>
  <si>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</si>
  <si>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</si>
  <si>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</si>
  <si>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</si>
  <si>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</si>
  <si>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</si>
  <si>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</si>
  <si>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</si>
  <si>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</si>
  <si>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</si>
  <si>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</si>
  <si>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</si>
  <si>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</si>
  <si>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</si>
  <si>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</si>
  <si>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</si>
  <si>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</si>
  <si>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</si>
  <si>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</si>
  <si>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</si>
  <si>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</si>
  <si>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</si>
  <si>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</si>
  <si>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</si>
  <si>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</si>
  <si>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</si>
  <si>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</si>
  <si>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</si>
  <si>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</si>
  <si>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</si>
  <si>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</si>
  <si>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</si>
  <si>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</si>
  <si>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</si>
  <si>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</si>
  <si>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</si>
  <si>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</si>
  <si>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</si>
  <si>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</si>
  <si>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</si>
  <si>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</si>
  <si>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</si>
  <si>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</si>
  <si>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</si>
  <si>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</si>
  <si>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</si>
  <si>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</si>
  <si>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</si>
  <si>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</si>
  <si>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</si>
  <si>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</si>
  <si>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</si>
  <si>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</si>
  <si>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</si>
  <si>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</si>
  <si>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</si>
  <si>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</si>
  <si>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</si>
  <si>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</si>
  <si>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</si>
  <si>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</si>
  <si>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</si>
  <si>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</si>
  <si>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</si>
  <si>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</si>
  <si>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</si>
  <si>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</si>
  <si>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</si>
  <si>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</si>
  <si>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</si>
  <si>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</si>
  <si>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</si>
  <si>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</si>
  <si>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</si>
  <si>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</si>
  <si>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</si>
  <si>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</si>
  <si>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</si>
  <si>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</si>
  <si>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</si>
  <si>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</si>
  <si>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</si>
  <si>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</si>
  <si>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</si>
  <si>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</si>
  <si>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</si>
  <si>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</si>
  <si>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</si>
  <si>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</si>
  <si>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</si>
  <si>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</si>
  <si>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</si>
  <si>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</si>
  <si>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</si>
  <si>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</si>
  <si>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</si>
  <si>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</si>
  <si>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</si>
  <si>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</si>
  <si>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</si>
  <si>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</si>
  <si>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</si>
  <si>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</si>
  <si>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</si>
  <si>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</si>
  <si>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</si>
  <si>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</si>
  <si>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</si>
  <si>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</si>
  <si>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</si>
  <si>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</si>
  <si>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</si>
  <si>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</si>
  <si>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</si>
  <si>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</si>
  <si>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</si>
  <si>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</si>
  <si>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</si>
  <si>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</si>
  <si>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</si>
  <si>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</si>
  <si>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</si>
  <si>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</si>
  <si>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</si>
  <si>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</si>
  <si>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</si>
  <si>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</si>
  <si>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</si>
  <si>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</si>
  <si>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</si>
  <si>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</si>
  <si>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</si>
  <si>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</si>
  <si>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</si>
  <si>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</si>
  <si>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</si>
  <si>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</si>
  <si>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</si>
  <si>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</si>
  <si>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</si>
  <si>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</si>
  <si>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</si>
  <si>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</si>
  <si>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</si>
  <si>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</si>
  <si>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</si>
  <si>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</si>
  <si>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</si>
  <si>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</si>
  <si>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</si>
  <si>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</si>
  <si>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</si>
  <si>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</si>
  <si>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</si>
  <si>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</si>
  <si>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</si>
  <si>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</si>
  <si>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</si>
  <si>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</si>
  <si>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</si>
  <si>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</si>
  <si>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</si>
  <si>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</si>
  <si>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</si>
  <si>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</si>
  <si>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</si>
  <si>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</si>
  <si>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</si>
  <si>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</si>
  <si>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</si>
  <si>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</si>
  <si>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</si>
  <si>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</si>
  <si>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</si>
  <si>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</si>
  <si>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</si>
  <si>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</si>
  <si>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</si>
  <si>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</si>
  <si>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</si>
  <si>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</si>
  <si>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</si>
  <si>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</si>
  <si>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</si>
  <si>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</si>
  <si>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</si>
  <si>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</si>
  <si>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</si>
  <si>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</si>
  <si>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</si>
  <si>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</si>
  <si>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</si>
  <si>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</si>
  <si>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</si>
  <si>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</si>
  <si>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</si>
  <si>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</si>
  <si>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</si>
  <si>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</si>
  <si>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</si>
  <si>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</si>
  <si>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</si>
  <si>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</si>
  <si>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</si>
  <si>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</si>
  <si>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</si>
  <si>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</si>
  <si>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</si>
  <si>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</si>
  <si>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</si>
  <si>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</si>
  <si>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</si>
  <si>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</si>
  <si>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</si>
  <si>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</si>
  <si>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</si>
  <si>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</si>
  <si>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</si>
  <si>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</si>
  <si>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</si>
  <si>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</si>
  <si>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</si>
  <si>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</si>
  <si>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</si>
  <si>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</si>
  <si>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</si>
  <si>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</si>
  <si>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</si>
  <si>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</si>
  <si>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</si>
  <si>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</si>
  <si>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</si>
  <si>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</si>
  <si>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</si>
  <si>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</si>
  <si>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</si>
  <si>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</si>
  <si>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</si>
  <si>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</si>
  <si>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</si>
  <si>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</si>
  <si>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</si>
  <si>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</si>
  <si>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</si>
  <si>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</si>
  <si>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</si>
  <si>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</si>
  <si>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</si>
  <si>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</si>
  <si>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</si>
  <si>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</si>
  <si>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</si>
  <si>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</si>
  <si>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</si>
  <si>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</si>
  <si>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</si>
  <si>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</si>
  <si>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</si>
  <si>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</si>
  <si>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</si>
  <si>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</si>
  <si>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</si>
  <si>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</si>
  <si>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</si>
  <si>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</si>
  <si>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</si>
  <si>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</si>
  <si>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</si>
  <si>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</si>
  <si>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</si>
  <si>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</si>
  <si>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</si>
  <si>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</si>
  <si>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</si>
  <si>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</si>
  <si>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</si>
  <si>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</si>
  <si>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</si>
  <si>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</si>
  <si>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</si>
  <si>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</si>
  <si>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</si>
  <si>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</si>
  <si>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</si>
  <si>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</si>
  <si>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</si>
  <si>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</si>
  <si>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</si>
  <si>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</si>
  <si>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</si>
  <si>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</si>
  <si>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</si>
  <si>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</si>
  <si>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</si>
  <si>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</si>
  <si>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</si>
  <si>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</si>
  <si>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</si>
  <si>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</si>
  <si>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</si>
  <si>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</si>
  <si>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</si>
  <si>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</si>
  <si>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</si>
  <si>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</si>
  <si>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</si>
  <si>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</si>
  <si>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</si>
  <si>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</si>
  <si>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</si>
  <si>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</si>
  <si>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</si>
  <si>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</si>
  <si>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</si>
  <si>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</si>
  <si>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</si>
  <si>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</si>
  <si>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</si>
  <si>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</si>
  <si>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</si>
  <si>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</si>
  <si>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</si>
  <si>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</si>
  <si>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</si>
  <si>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</si>
  <si>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</si>
  <si>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</si>
  <si>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</si>
  <si>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</si>
  <si>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</si>
  <si>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</si>
  <si>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</si>
  <si>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</si>
  <si>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</si>
  <si>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</si>
  <si>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</si>
  <si>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</si>
  <si>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</si>
  <si>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</si>
  <si>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</si>
  <si>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</si>
  <si>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</si>
  <si>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</si>
  <si>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</si>
  <si>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</si>
  <si>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</si>
  <si>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</si>
  <si>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</si>
  <si>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</si>
  <si>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</si>
  <si>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</si>
  <si>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</si>
  <si>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</si>
  <si>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</si>
  <si>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</si>
  <si>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</si>
  <si>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</si>
  <si>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</si>
  <si>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</si>
  <si>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</si>
  <si>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</si>
  <si>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</si>
  <si>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</si>
  <si>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</si>
  <si>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</si>
  <si>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</si>
  <si>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</si>
  <si>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</si>
  <si>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</si>
  <si>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</si>
  <si>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</si>
  <si>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</si>
  <si>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</si>
  <si>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</si>
  <si>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</si>
  <si>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</si>
  <si>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</si>
  <si>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</si>
  <si>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</si>
  <si>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</si>
  <si>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</si>
  <si>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</si>
  <si>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</si>
  <si>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</si>
  <si>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</si>
  <si>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</si>
  <si>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</si>
  <si>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</si>
  <si>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</si>
  <si>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</si>
  <si>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</si>
  <si>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</si>
  <si>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</si>
  <si>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</si>
  <si>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</si>
  <si>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</si>
  <si>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</si>
  <si>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</si>
  <si>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</si>
  <si>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</si>
  <si>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</si>
  <si>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</si>
  <si>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</si>
  <si>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</si>
  <si>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</si>
  <si>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</si>
  <si>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</si>
  <si>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</si>
  <si>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</si>
  <si>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</si>
  <si>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</si>
  <si>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</si>
  <si>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</si>
  <si>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</si>
  <si>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</si>
  <si>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</si>
  <si>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</si>
  <si>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</si>
  <si>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</si>
  <si>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</si>
  <si>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</si>
  <si>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</si>
  <si>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</si>
  <si>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</si>
  <si>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</si>
  <si>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</si>
  <si>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</si>
  <si>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</si>
  <si>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</si>
  <si>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</si>
  <si>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</si>
  <si>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</si>
  <si>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</si>
  <si>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</si>
  <si>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</si>
  <si>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</si>
  <si>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</si>
  <si>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</si>
  <si>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</si>
  <si>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</si>
  <si>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</si>
  <si>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</si>
  <si>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</si>
  <si>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</si>
  <si>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</si>
  <si>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</si>
  <si>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</si>
  <si>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</si>
  <si>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</si>
  <si>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</si>
  <si>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</si>
  <si>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</si>
  <si>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</si>
  <si>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</si>
  <si>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</si>
  <si>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</si>
  <si>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</si>
  <si>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</si>
  <si>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</si>
  <si>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</si>
  <si>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</si>
  <si>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</si>
  <si>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</si>
  <si>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</si>
  <si>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</si>
  <si>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</si>
  <si>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</si>
  <si>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</si>
  <si>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</si>
  <si>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</si>
  <si>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</si>
  <si>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</si>
  <si>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</si>
  <si>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</si>
  <si>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</si>
  <si>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</si>
  <si>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</si>
  <si>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</si>
  <si>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</si>
  <si>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</si>
  <si>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</si>
  <si>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</si>
  <si>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</si>
  <si>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</si>
  <si>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</si>
  <si>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</si>
  <si>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</si>
  <si>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</si>
  <si>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</si>
  <si>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</si>
  <si>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</si>
  <si>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</si>
  <si>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</si>
  <si>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</si>
  <si>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</si>
  <si>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</si>
  <si>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</si>
  <si>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</si>
  <si>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</si>
  <si>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</si>
  <si>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</si>
  <si>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</si>
  <si>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</si>
  <si>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</si>
  <si>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</si>
  <si>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</si>
  <si>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</si>
  <si>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</si>
  <si>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</si>
  <si>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</si>
  <si>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</si>
  <si>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</si>
  <si>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</si>
  <si>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</si>
  <si>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</si>
  <si>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</si>
  <si>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</si>
  <si>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</si>
  <si>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</si>
  <si>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</si>
  <si>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</si>
  <si>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</si>
  <si>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</si>
  <si>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</si>
  <si>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</si>
  <si>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</si>
  <si>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</si>
  <si>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</si>
  <si>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</si>
  <si>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</si>
  <si>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</si>
  <si>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</si>
  <si>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</si>
  <si>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</si>
  <si>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</si>
  <si>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</si>
  <si>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</si>
  <si>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</si>
  <si>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</si>
  <si>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</si>
  <si>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</si>
  <si>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</si>
  <si>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</si>
  <si>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</si>
  <si>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</si>
  <si>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</si>
  <si>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</si>
  <si>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</si>
  <si>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</si>
  <si>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</si>
  <si>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</si>
  <si>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</si>
  <si>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</si>
  <si>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</si>
  <si>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</si>
  <si>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</si>
  <si>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</si>
  <si>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</si>
  <si>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</si>
  <si>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</si>
  <si>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</si>
  <si>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</si>
  <si>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</si>
  <si>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</si>
  <si>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</si>
  <si>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</si>
  <si>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</si>
  <si>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</si>
  <si>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</si>
  <si>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</si>
  <si>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</si>
  <si>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</si>
  <si>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</si>
  <si>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</si>
  <si>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</si>
  <si>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</si>
  <si>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</si>
  <si>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</si>
  <si>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</si>
  <si>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</si>
  <si>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</si>
  <si>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</si>
  <si>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</si>
  <si>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</si>
  <si>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</si>
  <si>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</si>
  <si>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</si>
  <si>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</si>
  <si>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</si>
  <si>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</si>
  <si>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</si>
  <si>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</si>
  <si>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</si>
  <si>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</si>
  <si>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</si>
  <si>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</si>
  <si>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</si>
  <si>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</si>
  <si>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</si>
  <si>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</si>
  <si>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</si>
  <si>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</si>
  <si>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</si>
  <si>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</si>
  <si>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</si>
  <si>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</si>
  <si>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</si>
  <si>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</si>
  <si>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</si>
  <si>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</si>
  <si>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</si>
  <si>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</si>
  <si>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</si>
  <si>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</si>
  <si>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</si>
  <si>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</si>
  <si>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</si>
  <si>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</si>
  <si>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</si>
  <si>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</si>
  <si>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</si>
  <si>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</si>
  <si>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</si>
  <si>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</si>
  <si>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</si>
  <si>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</si>
  <si>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</si>
  <si>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</si>
  <si>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</si>
  <si>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</si>
  <si>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</si>
  <si>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</si>
  <si>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</si>
  <si>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</si>
  <si>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</si>
  <si>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</si>
  <si>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</si>
  <si>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</si>
  <si>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</si>
  <si>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</si>
  <si>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</si>
  <si>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</si>
  <si>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</si>
  <si>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</si>
  <si>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</si>
  <si>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</si>
  <si>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</si>
  <si>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</si>
  <si>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</si>
  <si>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</si>
  <si>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</si>
  <si>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</si>
  <si>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</si>
  <si>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</si>
  <si>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</si>
  <si>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</si>
  <si>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</si>
  <si>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</si>
  <si>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</si>
  <si>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</si>
  <si>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</si>
  <si>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</si>
  <si>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</si>
  <si>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</si>
  <si>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</si>
  <si>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</si>
  <si>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</si>
  <si>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</si>
  <si>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</si>
  <si>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</si>
  <si>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</si>
  <si>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</si>
  <si>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</si>
  <si>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</si>
  <si>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</si>
  <si>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</si>
  <si>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</si>
  <si>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</si>
  <si>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</si>
  <si>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</si>
  <si>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</si>
  <si>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</si>
  <si>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</si>
  <si>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</si>
  <si>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</si>
  <si>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</si>
  <si>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</si>
  <si>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</si>
  <si>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</si>
  <si>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</si>
  <si>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</si>
  <si>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</si>
  <si>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</si>
  <si>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</si>
  <si>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</si>
  <si>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</si>
  <si>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</si>
  <si>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</si>
  <si>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</si>
  <si>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</si>
  <si>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</si>
  <si>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</si>
  <si>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</si>
  <si>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</si>
  <si>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</si>
  <si>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</si>
  <si>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</si>
  <si>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</si>
  <si>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</si>
  <si>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</si>
  <si>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</si>
  <si>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</si>
  <si>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</si>
  <si>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</si>
  <si>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</si>
  <si>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</si>
  <si>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</si>
  <si>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</si>
  <si>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</si>
  <si>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</si>
  <si>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</si>
  <si>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</si>
  <si>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</si>
  <si>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</si>
  <si>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</si>
  <si>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</si>
  <si>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</si>
  <si>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</si>
  <si>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</si>
  <si>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</si>
  <si>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</si>
  <si>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</si>
  <si>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</si>
  <si>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</si>
  <si>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</si>
  <si>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</si>
  <si>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</si>
  <si>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</si>
  <si>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</si>
  <si>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</si>
  <si>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</si>
  <si>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</si>
  <si>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</si>
  <si>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</si>
  <si>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</si>
  <si>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</si>
  <si>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</si>
  <si>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</si>
  <si>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</si>
  <si>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</si>
  <si>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</si>
  <si>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</si>
  <si>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</si>
  <si>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</si>
  <si>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</si>
  <si>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</si>
  <si>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</si>
  <si>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</si>
  <si>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</si>
  <si>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</si>
  <si>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</si>
  <si>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</si>
  <si>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</si>
  <si>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</si>
  <si>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</si>
  <si>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</si>
  <si>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</si>
  <si>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</si>
  <si>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</si>
  <si>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</si>
  <si>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</si>
  <si>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</si>
  <si>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</si>
  <si>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</si>
  <si>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</si>
  <si>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</si>
  <si>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</si>
  <si>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</si>
  <si>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</si>
  <si>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</si>
  <si>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</si>
  <si>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</si>
  <si>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</si>
  <si>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</si>
  <si>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</si>
  <si>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</si>
  <si>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</si>
  <si>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</si>
  <si>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</si>
  <si>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</si>
  <si>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</si>
  <si>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</si>
  <si>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</si>
  <si>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</si>
  <si>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</si>
  <si>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</si>
  <si>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</si>
  <si>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</si>
  <si>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</si>
  <si>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</si>
  <si>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</si>
  <si>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</si>
  <si>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</si>
  <si>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</si>
  <si>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</si>
  <si>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</si>
  <si>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</si>
  <si>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</si>
  <si>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</si>
  <si>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</si>
  <si>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</si>
  <si>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</si>
  <si>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</si>
  <si>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</si>
  <si>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</si>
  <si>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</si>
  <si>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</si>
  <si>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</si>
  <si>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</si>
  <si>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</si>
  <si>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</si>
  <si>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</si>
  <si>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</si>
  <si>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</si>
  <si>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</si>
  <si>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</si>
  <si>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</si>
  <si>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</si>
  <si>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</si>
  <si>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</si>
  <si>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</si>
  <si>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</si>
  <si>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</si>
  <si>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</si>
  <si>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</si>
  <si>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</si>
  <si>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</si>
  <si>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</si>
  <si>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</si>
  <si>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</si>
  <si>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</si>
  <si>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</si>
  <si>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</si>
  <si>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</si>
  <si>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</si>
  <si>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</si>
  <si>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</si>
  <si>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</si>
  <si>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</si>
  <si>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</si>
  <si>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</si>
  <si>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</si>
  <si>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</si>
  <si>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</si>
  <si>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</si>
  <si>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</si>
  <si>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</si>
  <si>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</si>
  <si>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</si>
  <si>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</si>
  <si>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</si>
  <si>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</si>
  <si>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</si>
  <si>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</si>
  <si>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</si>
  <si>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</si>
  <si>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</si>
  <si>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</si>
  <si>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</si>
  <si>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</si>
  <si>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</si>
  <si>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</si>
  <si>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</si>
  <si>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</si>
  <si>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</si>
  <si>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</si>
  <si>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</si>
  <si>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</si>
  <si>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</si>
  <si>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</si>
  <si>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</si>
  <si>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</si>
  <si>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</si>
  <si>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</si>
  <si>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</si>
  <si>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</si>
  <si>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</si>
  <si>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</si>
  <si>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</si>
  <si>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</si>
  <si>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</si>
  <si>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</si>
  <si>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</si>
  <si>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</si>
  <si>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</si>
  <si>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</si>
  <si>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</si>
  <si>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</si>
  <si>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</si>
  <si>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</si>
  <si>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</si>
  <si>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</si>
  <si>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</si>
  <si>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</si>
  <si>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</si>
  <si>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</si>
  <si>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</si>
  <si>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</si>
  <si>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</si>
  <si>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</si>
  <si>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</si>
  <si>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</si>
  <si>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</si>
  <si>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</si>
  <si>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</si>
  <si>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</si>
  <si>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</si>
  <si>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</si>
  <si>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</si>
  <si>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</si>
  <si>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</si>
  <si>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</si>
  <si>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</si>
  <si>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</si>
  <si>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</si>
  <si>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</si>
  <si>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</si>
  <si>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</si>
  <si>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</si>
  <si>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</si>
  <si>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</si>
  <si>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</si>
  <si>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</si>
  <si>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</si>
  <si>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</si>
  <si>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</si>
  <si>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</si>
  <si>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</si>
  <si>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</si>
  <si>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</si>
  <si>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</si>
  <si>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</si>
  <si>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</si>
  <si>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</si>
  <si>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</si>
  <si>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</si>
  <si>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</si>
  <si>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</si>
  <si>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</si>
  <si>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</si>
  <si>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</si>
  <si>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</si>
  <si>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</si>
  <si>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</si>
  <si>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</si>
  <si>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</si>
  <si>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</si>
  <si>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</si>
  <si>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</si>
  <si>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</si>
  <si>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</si>
  <si>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</si>
  <si>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</si>
  <si>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</si>
  <si>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</si>
  <si>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</si>
  <si>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</si>
  <si>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</si>
  <si>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</si>
  <si>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</si>
  <si>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</si>
  <si>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</si>
  <si>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</si>
  <si>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</si>
  <si>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</si>
  <si>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</si>
  <si>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</si>
  <si>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</si>
  <si>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</si>
  <si>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</si>
  <si>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</si>
  <si>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</si>
  <si>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</si>
  <si>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</si>
  <si>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</si>
  <si>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</si>
  <si>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</si>
  <si>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</si>
  <si>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</si>
  <si>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</si>
  <si>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</si>
  <si>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</si>
  <si>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</si>
  <si>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</si>
  <si>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</si>
  <si>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</si>
  <si>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</si>
  <si>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</si>
  <si>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</si>
  <si>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</si>
  <si>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</si>
  <si>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</si>
  <si>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</si>
  <si>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</si>
  <si>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</si>
  <si>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</si>
  <si>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</si>
  <si>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</si>
  <si>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</si>
  <si>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</si>
  <si>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</si>
  <si>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</si>
  <si>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</si>
  <si>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</si>
  <si>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</si>
  <si>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</si>
  <si>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</si>
  <si>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</si>
  <si>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</si>
  <si>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</si>
  <si>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</si>
  <si>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</si>
  <si>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</si>
  <si>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</si>
  <si>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</si>
  <si>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</si>
  <si>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</si>
  <si>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</si>
  <si>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</si>
  <si>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</si>
  <si>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</si>
  <si>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</si>
  <si>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</si>
  <si>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</si>
  <si>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</si>
  <si>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</si>
  <si>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</si>
  <si>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</si>
  <si>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</si>
  <si>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</si>
  <si>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</si>
  <si>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</si>
  <si>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</si>
  <si>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</si>
  <si>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</si>
  <si>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</si>
  <si>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</si>
  <si>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</si>
  <si>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</si>
  <si>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</si>
  <si>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</si>
  <si>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</si>
  <si>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</si>
  <si>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</si>
  <si>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</si>
  <si>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</si>
  <si>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</si>
  <si>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</si>
  <si>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</si>
  <si>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</si>
  <si>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</si>
  <si>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</si>
  <si>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</si>
  <si>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</si>
  <si>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</si>
  <si>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</si>
  <si>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</si>
  <si>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</si>
  <si>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</si>
  <si>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</si>
  <si>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</si>
  <si>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</si>
  <si>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</si>
  <si>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</si>
  <si>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</si>
  <si>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</si>
  <si>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</si>
  <si>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</si>
  <si>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</si>
  <si>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</si>
  <si>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</si>
  <si>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</si>
  <si>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</si>
  <si>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</si>
  <si>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</si>
  <si>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</si>
  <si>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</si>
  <si>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</si>
  <si>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</si>
  <si>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</si>
  <si>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</si>
  <si>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</si>
  <si>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</si>
  <si>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</si>
  <si>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</si>
  <si>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</si>
  <si>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</si>
  <si>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</si>
  <si>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</si>
  <si>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</si>
  <si>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</si>
  <si>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</si>
  <si>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</si>
  <si>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</si>
  <si>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</si>
  <si>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</si>
  <si>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</si>
  <si>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</si>
  <si>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</si>
  <si>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</si>
  <si>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</si>
  <si>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</si>
  <si>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</si>
  <si>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</si>
  <si>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</si>
  <si>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</si>
  <si>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</si>
  <si>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</si>
  <si>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</si>
  <si>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</si>
  <si>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</si>
  <si>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</si>
  <si>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</si>
  <si>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</si>
  <si>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</si>
  <si>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</si>
  <si>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</si>
  <si>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</si>
  <si>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</si>
  <si>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</si>
  <si>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</si>
  <si>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</si>
  <si>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</si>
  <si>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</si>
  <si>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</si>
  <si>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</si>
  <si>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</si>
  <si>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</si>
  <si>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</si>
  <si>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</si>
  <si>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</si>
  <si>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</si>
  <si>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</si>
  <si>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</si>
  <si>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</si>
  <si>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</si>
  <si>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</si>
  <si>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</si>
  <si>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</si>
  <si>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</si>
  <si>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</si>
  <si>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</si>
  <si>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</si>
  <si>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</si>
  <si>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</si>
  <si>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</si>
  <si>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</si>
  <si>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</si>
  <si>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</si>
  <si>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</si>
  <si>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</si>
  <si>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</si>
  <si>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</si>
  <si>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</si>
  <si>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</si>
  <si>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</si>
  <si>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</si>
  <si>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</si>
  <si>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</si>
  <si>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</si>
  <si>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</si>
  <si>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</si>
  <si>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</si>
  <si>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</si>
  <si>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</si>
  <si>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</si>
  <si>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</si>
  <si>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</si>
  <si>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</si>
  <si>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</si>
  <si>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</si>
  <si>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</si>
  <si>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</si>
  <si>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</si>
  <si>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</si>
  <si>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</si>
  <si>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</si>
  <si>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</si>
  <si>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</si>
  <si>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</si>
  <si>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</si>
  <si>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</si>
  <si>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</si>
  <si>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</si>
  <si>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</si>
  <si>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</si>
  <si>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</si>
  <si>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</si>
  <si>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</si>
  <si>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</si>
  <si>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</si>
  <si>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</si>
  <si>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</si>
  <si>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</si>
  <si>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</si>
  <si>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</si>
  <si>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</si>
  <si>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</si>
  <si>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</si>
  <si>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</si>
  <si>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</si>
  <si>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</si>
  <si>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</si>
  <si>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</si>
  <si>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</si>
  <si>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</si>
  <si>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</si>
  <si>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</si>
  <si>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</si>
  <si>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</si>
  <si>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</si>
  <si>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</si>
  <si>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</si>
  <si>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</si>
  <si>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</si>
  <si>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</si>
  <si>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</si>
  <si>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</si>
  <si>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</si>
  <si>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</si>
  <si>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</si>
  <si>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</si>
  <si>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</si>
  <si>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</si>
  <si>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</si>
  <si>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</si>
  <si>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</si>
  <si>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</si>
  <si>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</si>
  <si>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</si>
  <si>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</si>
  <si>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</si>
  <si>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</si>
  <si>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</si>
  <si>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</si>
  <si>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</si>
  <si>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</si>
  <si>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</si>
  <si>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</si>
  <si>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</si>
  <si>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</si>
  <si>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</si>
  <si>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</si>
  <si>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</si>
  <si>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</si>
  <si>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</si>
  <si>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</si>
  <si>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</si>
  <si>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</si>
  <si>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</si>
  <si>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</si>
  <si>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</si>
  <si>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</si>
  <si>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</si>
  <si>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</si>
  <si>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</si>
  <si>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</si>
  <si>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</si>
  <si>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</si>
  <si>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</si>
  <si>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</si>
  <si>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</si>
  <si>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</si>
  <si>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</si>
  <si>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</si>
  <si>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</si>
  <si>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</si>
  <si>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</si>
  <si>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</si>
  <si>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</si>
  <si>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</si>
  <si>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</si>
  <si>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</si>
  <si>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</si>
  <si>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</si>
  <si>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</si>
  <si>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</si>
  <si>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</si>
  <si>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</si>
  <si>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</si>
  <si>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</si>
  <si>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</si>
  <si>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</si>
  <si>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</si>
  <si>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</si>
  <si>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</si>
  <si>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</si>
  <si>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</si>
  <si>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</si>
  <si>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</si>
  <si>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</si>
  <si>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</si>
  <si>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</si>
  <si>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</si>
  <si>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</si>
  <si>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</si>
  <si>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</si>
  <si>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</si>
  <si>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</si>
  <si>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</si>
  <si>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</si>
  <si>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</si>
  <si>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</si>
  <si>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</si>
  <si>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</si>
  <si>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</si>
  <si>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</si>
  <si>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</si>
  <si>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</si>
  <si>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</si>
  <si>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</si>
  <si>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</si>
  <si>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</si>
  <si>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</si>
  <si>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</si>
  <si>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</si>
  <si>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</si>
  <si>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</si>
  <si>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</si>
  <si>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</si>
  <si>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</si>
  <si>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</si>
  <si>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</si>
  <si>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</si>
  <si>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</si>
  <si>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</si>
  <si>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</si>
  <si>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</si>
  <si>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</si>
  <si>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</si>
  <si>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</si>
  <si>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</si>
  <si>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</si>
  <si>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</si>
  <si>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</si>
  <si>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</si>
  <si>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</si>
  <si>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</si>
  <si>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</si>
  <si>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</si>
  <si>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</si>
  <si>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</si>
  <si>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</si>
  <si>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</si>
  <si>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</si>
  <si>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</si>
  <si>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</si>
  <si>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</si>
  <si>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</si>
  <si>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</si>
  <si>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</si>
  <si>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</si>
  <si>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</si>
  <si>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</si>
  <si>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</si>
  <si>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</si>
  <si>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</si>
  <si>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</si>
  <si>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</si>
  <si>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</si>
  <si>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</si>
  <si>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</si>
  <si>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</si>
  <si>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</si>
  <si>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</si>
  <si>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</si>
  <si>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</si>
  <si>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</si>
  <si>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</si>
  <si>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</si>
  <si>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</si>
  <si>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</si>
  <si>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</si>
  <si>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</si>
  <si>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</si>
  <si>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</si>
  <si>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</si>
  <si>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</si>
  <si>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</si>
  <si>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</si>
  <si>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</si>
  <si>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</si>
  <si>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</si>
  <si>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</si>
  <si>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</si>
  <si>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</si>
  <si>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</si>
  <si>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</si>
  <si>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</si>
  <si>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</si>
  <si>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</si>
  <si>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</si>
  <si>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</si>
  <si>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</si>
  <si>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</si>
  <si>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</si>
  <si>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</si>
  <si>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</si>
  <si>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</si>
  <si>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</si>
  <si>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</si>
  <si>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</si>
  <si>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</si>
  <si>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</si>
  <si>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</si>
  <si>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</si>
  <si>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</si>
  <si>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</si>
  <si>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</si>
  <si>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</si>
  <si>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</si>
  <si>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</si>
  <si>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</si>
  <si>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</si>
  <si>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</si>
  <si>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</si>
  <si>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</si>
  <si>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</si>
  <si>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</si>
  <si>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</si>
  <si>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</si>
  <si>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</si>
  <si>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</si>
  <si>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</si>
  <si>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</si>
  <si>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</si>
  <si>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</si>
  <si>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</si>
  <si>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</si>
  <si>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</si>
  <si>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</si>
  <si>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</si>
  <si>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</si>
  <si>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</si>
  <si>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</si>
  <si>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</si>
  <si>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</si>
  <si>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</si>
  <si>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</si>
  <si>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</si>
  <si>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</si>
  <si>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</si>
  <si>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</si>
  <si>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</si>
  <si>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</si>
  <si>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</si>
  <si>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</si>
  <si>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</si>
  <si>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</si>
  <si>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</si>
  <si>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</si>
  <si>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</si>
  <si>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</si>
  <si>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</si>
  <si>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</si>
  <si>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</si>
  <si>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</si>
  <si>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</si>
  <si>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</si>
  <si>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</si>
  <si>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</si>
  <si>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</si>
  <si>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</si>
  <si>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</si>
  <si>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</si>
  <si>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</si>
  <si>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</si>
  <si>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</si>
  <si>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</si>
  <si>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</si>
  <si>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</si>
  <si>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</si>
  <si>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</si>
  <si>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</si>
  <si>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</si>
  <si>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</si>
  <si>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</si>
  <si>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</si>
  <si>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</si>
  <si>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</si>
  <si>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</si>
  <si>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</si>
  <si>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</si>
  <si>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</si>
  <si>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</si>
  <si>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</si>
  <si>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</si>
  <si>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</si>
  <si>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</si>
  <si>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</si>
  <si>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</si>
  <si>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</si>
  <si>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</si>
  <si>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</si>
  <si>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</si>
  <si>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</si>
  <si>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</si>
  <si>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</si>
  <si>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</si>
  <si>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</si>
  <si>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</si>
  <si>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</si>
  <si>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</si>
  <si>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</si>
  <si>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</si>
  <si>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</si>
  <si>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</si>
  <si>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</si>
  <si>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</si>
  <si>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</si>
  <si>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</si>
  <si>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</si>
  <si>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</si>
  <si>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</si>
  <si>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</si>
  <si>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</si>
  <si>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</si>
  <si>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</si>
  <si>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</si>
  <si>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</si>
  <si>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</si>
  <si>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</si>
  <si>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</si>
  <si>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</si>
  <si>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</si>
  <si>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</si>
  <si>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</si>
  <si>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</si>
  <si>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</si>
  <si>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</si>
  <si>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</si>
  <si>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</si>
  <si>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</si>
  <si>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</si>
  <si>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</si>
  <si>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</si>
  <si>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</si>
  <si>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</si>
  <si>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</si>
  <si>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</si>
  <si>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</si>
  <si>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</si>
  <si>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</si>
  <si>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</si>
  <si>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</si>
  <si>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</si>
  <si>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</si>
  <si>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</si>
  <si>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</si>
  <si>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</si>
  <si>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</si>
  <si>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</si>
  <si>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</si>
  <si>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</si>
  <si>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</si>
  <si>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</si>
  <si>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</si>
  <si>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</si>
  <si>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</si>
  <si>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</si>
  <si>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</si>
  <si>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</si>
  <si>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</si>
  <si>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</si>
  <si>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</si>
  <si>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</si>
  <si>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</si>
  <si>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</si>
  <si>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</si>
  <si>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</si>
  <si>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</si>
  <si>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</si>
  <si>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</si>
  <si>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</si>
  <si>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</si>
  <si>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</si>
  <si>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</si>
  <si>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</si>
  <si>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</si>
  <si>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</si>
  <si>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</si>
  <si>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</si>
  <si>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</si>
  <si>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</si>
  <si>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</si>
  <si>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</si>
  <si>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</si>
  <si>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</si>
  <si>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</si>
  <si>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</si>
  <si>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</si>
  <si>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</si>
  <si>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</si>
  <si>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</si>
  <si>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</si>
  <si>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</si>
  <si>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</si>
  <si>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</si>
  <si>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</si>
  <si>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</si>
  <si>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</si>
  <si>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</si>
  <si>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</si>
  <si>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</si>
  <si>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</si>
  <si>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</si>
  <si>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</si>
  <si>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</si>
  <si>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</si>
  <si>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</si>
  <si>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</si>
  <si>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</si>
  <si>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</si>
  <si>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</si>
  <si>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</si>
  <si>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</si>
  <si>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</si>
  <si>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</si>
  <si>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</si>
  <si>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</si>
  <si>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</si>
  <si>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</si>
  <si>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</si>
  <si>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</si>
  <si>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</si>
  <si>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</si>
  <si>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</si>
  <si>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</si>
  <si>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</si>
  <si>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</si>
  <si>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</si>
  <si>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</si>
  <si>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</si>
  <si>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</si>
  <si>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</si>
  <si>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</si>
  <si>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</si>
  <si>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</si>
  <si>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</si>
  <si>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</si>
  <si>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</si>
  <si>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</si>
  <si>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</si>
  <si>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</si>
  <si>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</si>
  <si>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</si>
  <si>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</si>
  <si>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</si>
  <si>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</si>
  <si>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</si>
  <si>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</si>
  <si>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</si>
  <si>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</si>
  <si>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</si>
  <si>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</si>
  <si>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</si>
  <si>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</si>
  <si>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</si>
  <si>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</si>
  <si>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</si>
  <si>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</si>
  <si>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</si>
  <si>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</si>
  <si>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</si>
  <si>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</si>
  <si>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</si>
  <si>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</si>
  <si>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</si>
  <si>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</si>
  <si>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</si>
  <si>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</si>
  <si>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</si>
  <si>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</si>
  <si>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</si>
  <si>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</si>
  <si>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</si>
  <si>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</si>
  <si>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</si>
  <si>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</si>
  <si>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</si>
  <si>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</si>
  <si>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</si>
  <si>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</si>
  <si>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</si>
  <si>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</si>
  <si>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</si>
  <si>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</si>
  <si>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</si>
  <si>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</si>
  <si>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</si>
  <si>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</si>
  <si>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</si>
  <si>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</si>
  <si>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</si>
  <si>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</si>
  <si>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</si>
  <si>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</si>
  <si>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</si>
  <si>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</si>
  <si>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</si>
  <si>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</si>
  <si>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</si>
  <si>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</si>
  <si>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</si>
  <si>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</si>
  <si>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</si>
  <si>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</si>
  <si>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</si>
  <si>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</si>
  <si>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</si>
  <si>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</si>
  <si>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</si>
  <si>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</si>
  <si>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</si>
  <si>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</si>
  <si>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</si>
  <si>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</si>
  <si>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</si>
  <si>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</si>
  <si>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</si>
  <si>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</si>
  <si>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</si>
  <si>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</si>
  <si>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</si>
  <si>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</si>
  <si>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</si>
  <si>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</si>
  <si>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</si>
  <si>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</si>
  <si>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</si>
  <si>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</si>
  <si>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</si>
  <si>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</si>
  <si>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</si>
  <si>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</si>
  <si>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</si>
  <si>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</si>
  <si>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</si>
  <si>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</si>
  <si>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</si>
  <si>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</si>
  <si>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</si>
  <si>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</si>
  <si>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</si>
  <si>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</si>
  <si>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</si>
  <si>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</si>
  <si>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</si>
  <si>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</si>
  <si>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</si>
  <si>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</si>
  <si>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</si>
  <si>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</si>
  <si>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</si>
  <si>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</si>
  <si>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</si>
  <si>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</si>
  <si>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</si>
  <si>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</si>
  <si>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</si>
  <si>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</si>
  <si>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</si>
  <si>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</si>
  <si>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</si>
  <si>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</si>
  <si>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</si>
  <si>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</si>
  <si>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</si>
  <si>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</si>
  <si>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</si>
  <si>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</si>
  <si>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</si>
  <si>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</si>
  <si>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</si>
  <si>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</si>
  <si>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</si>
  <si>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</si>
  <si>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</si>
  <si>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</si>
  <si>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</si>
  <si>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</si>
  <si>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</si>
  <si>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</si>
  <si>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</si>
  <si>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</si>
  <si>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</si>
  <si>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</si>
  <si>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</si>
  <si>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</si>
  <si>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</si>
  <si>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</si>
  <si>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</si>
  <si>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</si>
  <si>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</si>
  <si>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</si>
  <si>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</si>
  <si>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</si>
  <si>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</si>
  <si>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</si>
  <si>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</si>
  <si>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</si>
  <si>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</si>
  <si>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</si>
  <si>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</si>
  <si>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</si>
  <si>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</si>
  <si>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</si>
  <si>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</si>
  <si>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</si>
  <si>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</si>
  <si>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</si>
  <si>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</si>
  <si>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</si>
  <si>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</si>
  <si>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</si>
  <si>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</si>
  <si>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</si>
  <si>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</si>
  <si>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</si>
  <si>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</si>
  <si>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</si>
  <si>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</si>
  <si>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</si>
  <si>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</si>
  <si>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</si>
  <si>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</si>
  <si>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</si>
  <si>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</si>
  <si>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</si>
  <si>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</si>
  <si>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</si>
  <si>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</si>
  <si>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</si>
  <si>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</si>
  <si>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</si>
  <si>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</si>
  <si>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</si>
  <si>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</si>
  <si>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</si>
  <si>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</si>
  <si>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</si>
  <si>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</si>
  <si>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</si>
  <si>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</si>
  <si>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</si>
  <si>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</si>
  <si>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</si>
  <si>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</si>
  <si>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</si>
  <si>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</si>
  <si>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</si>
  <si>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</si>
  <si>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</si>
  <si>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</si>
  <si>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</si>
  <si>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</si>
  <si>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</si>
  <si>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</si>
  <si>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</si>
  <si>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</si>
  <si>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</si>
  <si>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</si>
  <si>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</si>
  <si>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</si>
  <si>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</si>
  <si>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</si>
  <si>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</si>
  <si>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</si>
  <si>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</si>
  <si>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</si>
  <si>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</si>
  <si>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</si>
  <si>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</si>
  <si>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</si>
  <si>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</si>
  <si>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</si>
  <si>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</si>
  <si>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</si>
  <si>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</si>
  <si>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</si>
  <si>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</si>
  <si>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</si>
  <si>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</si>
  <si>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</si>
  <si>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</si>
  <si>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</si>
  <si>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</si>
  <si>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</si>
  <si>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</si>
  <si>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</si>
  <si>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</si>
  <si>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</si>
  <si>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</si>
  <si>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</si>
  <si>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</si>
  <si>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</si>
  <si>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</si>
  <si>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</si>
  <si>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</si>
  <si>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</si>
  <si>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</si>
  <si>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</si>
  <si>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</si>
  <si>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</si>
  <si>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</si>
  <si>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</si>
  <si>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</si>
  <si>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</si>
  <si>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</si>
  <si>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</si>
  <si>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</si>
  <si>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</si>
  <si>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</si>
  <si>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</si>
  <si>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</si>
  <si>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</si>
  <si>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</si>
  <si>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</si>
  <si>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</si>
  <si>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</si>
  <si>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</si>
  <si>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</si>
  <si>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</si>
  <si>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</si>
  <si>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</si>
  <si>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</si>
  <si>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</si>
  <si>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</si>
  <si>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</si>
  <si>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</si>
  <si>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</si>
  <si>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</si>
  <si>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</si>
  <si>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</si>
  <si>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</si>
  <si>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</si>
  <si>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</si>
  <si>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</si>
  <si>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</si>
  <si>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</si>
  <si>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</si>
  <si>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</si>
  <si>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</si>
  <si>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</si>
  <si>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</si>
  <si>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</si>
  <si>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</si>
  <si>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</si>
  <si>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</si>
  <si>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</si>
  <si>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</si>
  <si>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</si>
  <si>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</si>
  <si>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</si>
  <si>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</si>
  <si>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</si>
  <si>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</si>
  <si>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</si>
  <si>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</si>
  <si>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</si>
  <si>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</si>
  <si>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</si>
  <si>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</si>
  <si>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</si>
  <si>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</si>
  <si>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</si>
  <si>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</si>
  <si>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</si>
  <si>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</si>
  <si>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</si>
  <si>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</si>
  <si>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</si>
  <si>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</si>
  <si>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</si>
  <si>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</si>
  <si>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</si>
  <si>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</si>
  <si>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</si>
  <si>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</si>
  <si>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</si>
  <si>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</si>
  <si>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</si>
  <si>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</si>
  <si>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</si>
  <si>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</si>
  <si>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</si>
  <si>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</si>
  <si>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</si>
  <si>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</si>
  <si>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</si>
  <si>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</si>
  <si>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</si>
  <si>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</si>
  <si>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</si>
  <si>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</si>
  <si>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</si>
  <si>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</si>
  <si>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</si>
  <si>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</si>
  <si>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</si>
  <si>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</si>
  <si>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</si>
  <si>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</si>
  <si>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</si>
  <si>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</si>
  <si>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</si>
  <si>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</si>
  <si>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</si>
  <si>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</si>
  <si>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</si>
  <si>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</si>
  <si>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</si>
  <si>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</si>
  <si>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</si>
  <si>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</si>
  <si>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</si>
  <si>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</si>
  <si>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</si>
  <si>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</si>
  <si>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</si>
  <si>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</si>
  <si>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</si>
  <si>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</si>
  <si>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</si>
  <si>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</si>
  <si>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</si>
  <si>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</si>
  <si>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</si>
  <si>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</si>
  <si>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</si>
  <si>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</si>
  <si>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</si>
  <si>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</si>
  <si>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</si>
  <si>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</si>
  <si>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</si>
  <si>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</si>
  <si>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</si>
  <si>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</si>
  <si>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</si>
  <si>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</si>
  <si>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</si>
  <si>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</si>
  <si>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</si>
  <si>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</si>
  <si>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</si>
  <si>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</si>
  <si>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</si>
  <si>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</si>
  <si>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</si>
  <si>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</si>
  <si>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</si>
  <si>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</si>
  <si>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</si>
  <si>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</si>
  <si>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</si>
  <si>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</si>
  <si>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</si>
  <si>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</si>
  <si>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</si>
  <si>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</si>
  <si>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</si>
  <si>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</si>
  <si>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</si>
  <si>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</si>
  <si>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</si>
  <si>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</si>
  <si>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</si>
  <si>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</si>
  <si>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</si>
  <si>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</si>
  <si>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</si>
  <si>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</si>
  <si>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</si>
  <si>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</si>
  <si>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</si>
  <si>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</si>
  <si>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</si>
  <si>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</si>
  <si>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</si>
  <si>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</si>
  <si>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</si>
  <si>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</si>
  <si>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</si>
  <si>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</si>
  <si>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</si>
  <si>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</si>
  <si>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</si>
  <si>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</si>
  <si>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</si>
  <si>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</si>
  <si>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</si>
  <si>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</si>
  <si>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</si>
  <si>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</si>
  <si>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</si>
  <si>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</si>
  <si>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</si>
  <si>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</si>
  <si>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</si>
  <si>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</si>
  <si>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</si>
  <si>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</si>
  <si>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</si>
  <si>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</si>
  <si>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</si>
  <si>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</si>
  <si>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</si>
  <si>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</si>
  <si>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</si>
  <si>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</si>
  <si>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</si>
  <si>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</si>
  <si>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</si>
  <si>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</si>
  <si>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</si>
  <si>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</si>
  <si>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</si>
  <si>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</si>
  <si>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</si>
  <si>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</si>
  <si>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</si>
  <si>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</si>
  <si>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</si>
  <si>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</si>
  <si>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</si>
  <si>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</si>
  <si>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</si>
  <si>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</si>
  <si>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</si>
  <si>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</si>
  <si>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</si>
  <si>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</si>
  <si>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</si>
  <si>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</si>
  <si>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</si>
  <si>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</si>
  <si>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</si>
  <si>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</si>
  <si>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</si>
  <si>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</si>
  <si>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</si>
  <si>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</si>
  <si>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</si>
  <si>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</si>
  <si>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</si>
  <si>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</si>
  <si>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</si>
  <si>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</si>
  <si>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</si>
  <si>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</si>
  <si>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</si>
  <si>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</si>
  <si>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</si>
  <si>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</si>
  <si>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</si>
  <si>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</si>
  <si>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</si>
  <si>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</si>
  <si>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</si>
  <si>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</si>
  <si>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</si>
  <si>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</si>
  <si>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</si>
  <si>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</si>
  <si>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</si>
  <si>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</si>
  <si>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</si>
  <si>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</si>
  <si>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</si>
  <si>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</si>
  <si>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</si>
  <si>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</si>
  <si>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</si>
  <si>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</si>
  <si>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</si>
  <si>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</si>
  <si>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</si>
  <si>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</si>
  <si>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</si>
  <si>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</si>
  <si>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</si>
  <si>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</si>
  <si>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</si>
  <si>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</si>
  <si>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</si>
  <si>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</si>
  <si>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</si>
  <si>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</si>
  <si>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</si>
  <si>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</si>
  <si>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</si>
  <si>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</si>
  <si>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</si>
  <si>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</si>
  <si>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</si>
  <si>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</si>
  <si>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</si>
  <si>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</si>
  <si>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</si>
  <si>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</si>
  <si>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</si>
  <si>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</si>
  <si>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</si>
  <si>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</si>
  <si>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</si>
  <si>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</si>
  <si>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</si>
  <si>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</si>
  <si>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</si>
  <si>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</si>
  <si>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</si>
  <si>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</si>
  <si>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</si>
  <si>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</si>
  <si>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</si>
  <si>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</si>
  <si>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</si>
  <si>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</si>
  <si>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</si>
  <si>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</si>
  <si>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</si>
  <si>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</si>
  <si>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</si>
  <si>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</si>
  <si>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</si>
  <si>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</si>
  <si>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</si>
  <si>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</si>
  <si>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</si>
  <si>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</si>
  <si>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</si>
  <si>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</si>
  <si>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</si>
  <si>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</si>
  <si>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</si>
  <si>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</si>
  <si>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</si>
  <si>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</si>
  <si>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</si>
  <si>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</si>
  <si>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</si>
  <si>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</si>
  <si>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</si>
  <si>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</si>
  <si>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</si>
  <si>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</si>
  <si>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</si>
  <si>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</si>
  <si>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</si>
  <si>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</si>
  <si>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</si>
  <si>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</si>
  <si>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</si>
  <si>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</si>
  <si>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</si>
  <si>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</si>
  <si>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</si>
  <si>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</si>
  <si>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</si>
  <si>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</si>
  <si>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</si>
  <si>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</si>
  <si>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</si>
  <si>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</si>
  <si>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</si>
  <si>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</si>
  <si>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</si>
  <si>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</si>
  <si>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</si>
  <si>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</si>
  <si>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</si>
  <si>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</si>
  <si>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</si>
  <si>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</si>
  <si>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</si>
  <si>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</si>
  <si>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</si>
  <si>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</si>
  <si>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</si>
  <si>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</si>
  <si>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</si>
  <si>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</si>
  <si>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</si>
  <si>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</si>
  <si>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</si>
  <si>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</si>
  <si>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</si>
  <si>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</si>
  <si>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</si>
  <si>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</si>
  <si>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</si>
  <si>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</si>
  <si>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</si>
  <si>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</si>
  <si>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</si>
  <si>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</si>
  <si>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</si>
  <si>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</si>
  <si>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</si>
  <si>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</si>
  <si>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</si>
  <si>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</si>
  <si>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</si>
  <si>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</si>
  <si>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</si>
  <si>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</si>
  <si>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</si>
  <si>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</si>
  <si>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</si>
  <si>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</si>
  <si>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</si>
  <si>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</si>
  <si>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</si>
  <si>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</si>
  <si>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</si>
  <si>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</si>
  <si>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</si>
  <si>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</si>
  <si>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</si>
  <si>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</si>
  <si>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</si>
  <si>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</si>
  <si>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</si>
  <si>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</si>
  <si>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</si>
  <si>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</si>
  <si>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</si>
  <si>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</si>
  <si>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</si>
  <si>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</si>
  <si>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</si>
  <si>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</si>
  <si>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</si>
  <si>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</si>
  <si>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</si>
  <si>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</si>
  <si>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</si>
  <si>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</si>
  <si>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</si>
  <si>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</si>
  <si>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</si>
  <si>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</si>
  <si>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</si>
  <si>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</si>
  <si>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</si>
  <si>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</si>
  <si>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</si>
  <si>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</si>
  <si>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</si>
  <si>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</si>
  <si>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</si>
  <si>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</si>
  <si>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</si>
  <si>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</si>
  <si>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</si>
  <si>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</si>
  <si>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</si>
  <si>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</si>
  <si>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</si>
  <si>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</si>
  <si>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</si>
  <si>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</si>
  <si>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</si>
  <si>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</si>
  <si>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</si>
  <si>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</si>
  <si>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</si>
  <si>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</si>
  <si>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</si>
  <si>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</si>
  <si>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</si>
  <si>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</si>
  <si>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</si>
  <si>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</si>
  <si>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</si>
  <si>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</si>
  <si>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</si>
  <si>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</si>
  <si>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</si>
  <si>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</si>
  <si>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</si>
  <si>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</si>
  <si>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</si>
  <si>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</si>
  <si>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</si>
  <si>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</si>
  <si>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</si>
  <si>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</si>
  <si>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</si>
  <si>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</si>
  <si>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</si>
  <si>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</si>
  <si>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</si>
  <si>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</si>
  <si>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</si>
  <si>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</si>
  <si>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</si>
  <si>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</si>
  <si>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</si>
  <si>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</si>
  <si>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</si>
  <si>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</si>
  <si>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</si>
  <si>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</si>
  <si>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</si>
  <si>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</si>
  <si>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</si>
  <si>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</si>
  <si>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</si>
  <si>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</si>
  <si>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</si>
  <si>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</si>
  <si>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</si>
  <si>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</si>
  <si>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</si>
  <si>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</si>
  <si>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</si>
  <si>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</si>
  <si>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</si>
  <si>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</si>
  <si>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</si>
  <si>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</si>
  <si>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</si>
  <si>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</si>
  <si>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</si>
  <si>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</si>
  <si>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</si>
  <si>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</si>
  <si>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</si>
  <si>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</si>
  <si>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</si>
  <si>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</si>
  <si>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</si>
  <si>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</si>
  <si>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</si>
  <si>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</si>
  <si>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</si>
  <si>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</si>
  <si>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</si>
  <si>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</si>
  <si>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</si>
  <si>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</si>
  <si>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</si>
  <si>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</si>
  <si>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</si>
  <si>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</si>
  <si>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</si>
  <si>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</si>
  <si>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</si>
  <si>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</si>
  <si>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</si>
  <si>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</si>
  <si>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</si>
  <si>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</si>
  <si>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</si>
  <si>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</si>
  <si>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</si>
  <si>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</si>
  <si>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</si>
  <si>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</si>
  <si>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</si>
  <si>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</si>
  <si>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</si>
  <si>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</si>
  <si>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</si>
  <si>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</si>
  <si>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</si>
  <si>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</si>
  <si>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</si>
  <si>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</si>
  <si>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</si>
  <si>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</si>
  <si>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</si>
  <si>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</si>
  <si>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</si>
  <si>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</si>
  <si>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</si>
  <si>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</si>
  <si>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</si>
  <si>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</si>
  <si>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</si>
  <si>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</si>
  <si>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</si>
  <si>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</si>
  <si>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</si>
  <si>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</si>
  <si>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</si>
  <si>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</si>
  <si>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</si>
  <si>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</si>
  <si>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</si>
  <si>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</si>
  <si>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</si>
  <si>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</si>
  <si>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</si>
  <si>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</si>
  <si>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</si>
  <si>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</si>
  <si>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</si>
  <si>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</si>
  <si>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</si>
  <si>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</si>
  <si>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</si>
  <si>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</si>
  <si>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</si>
  <si>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</si>
  <si>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</si>
  <si>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</si>
  <si>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</si>
  <si>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</si>
  <si>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</si>
  <si>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</si>
  <si>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</si>
  <si>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</si>
  <si>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</si>
  <si>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</si>
  <si>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</si>
  <si>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</si>
  <si>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</si>
  <si>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</si>
  <si>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</si>
  <si>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</si>
  <si>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</si>
  <si>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</si>
  <si>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</si>
  <si>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</si>
  <si>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</si>
  <si>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</si>
  <si>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</si>
  <si>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</si>
  <si>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</si>
  <si>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</si>
  <si>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</si>
  <si>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</si>
  <si>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</si>
  <si>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</si>
  <si>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</si>
  <si>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</si>
  <si>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</si>
  <si>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</si>
  <si>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</si>
  <si>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</si>
  <si>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</si>
  <si>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</si>
  <si>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</si>
  <si>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</si>
  <si>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</si>
  <si>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</si>
  <si>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</si>
  <si>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</si>
  <si>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</si>
  <si>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</si>
  <si>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</si>
  <si>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</si>
  <si>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</si>
  <si>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</si>
  <si>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</si>
  <si>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</si>
  <si>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</si>
  <si>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</si>
  <si>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</si>
  <si>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</si>
  <si>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</si>
  <si>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</si>
  <si>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</si>
  <si>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</si>
  <si>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</si>
  <si>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</si>
  <si>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</si>
  <si>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</si>
  <si>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</si>
  <si>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</si>
  <si>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</si>
  <si>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</si>
  <si>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</si>
  <si>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</si>
  <si>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</si>
  <si>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</si>
  <si>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</si>
  <si>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</si>
  <si>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</si>
  <si>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</si>
  <si>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</si>
  <si>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</si>
  <si>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</si>
  <si>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</si>
  <si>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</si>
  <si>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</si>
  <si>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</si>
  <si>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</si>
  <si>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</si>
  <si>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</si>
  <si>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</si>
  <si>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</si>
  <si>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</si>
  <si>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</si>
  <si>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</si>
  <si>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</si>
  <si>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</si>
  <si>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</si>
  <si>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</si>
  <si>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</si>
  <si>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</si>
  <si>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</si>
  <si>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</si>
  <si>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</si>
  <si>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</si>
  <si>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</si>
  <si>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</si>
  <si>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</si>
  <si>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</si>
  <si>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</si>
  <si>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</si>
  <si>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</si>
  <si>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</si>
  <si>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</si>
  <si>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</si>
  <si>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</si>
  <si>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</si>
  <si>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</si>
  <si>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</si>
  <si>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</si>
  <si>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</si>
  <si>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</si>
  <si>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</si>
  <si>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</si>
  <si>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</si>
  <si>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</si>
  <si>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</si>
  <si>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</si>
  <si>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</si>
  <si>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</si>
  <si>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</si>
  <si>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</si>
  <si>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</si>
  <si>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</si>
  <si>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</si>
  <si>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</si>
  <si>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</si>
  <si>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</si>
  <si>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</si>
  <si>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</si>
  <si>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</si>
  <si>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</si>
  <si>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</si>
  <si>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</si>
  <si>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</si>
  <si>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</si>
  <si>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</si>
  <si>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</si>
  <si>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</si>
  <si>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</si>
  <si>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</si>
  <si>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</si>
  <si>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</si>
  <si>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</si>
  <si>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</si>
  <si>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</si>
  <si>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</si>
  <si>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</si>
  <si>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</si>
  <si>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</si>
  <si>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</si>
  <si>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</si>
  <si>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</si>
  <si>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</si>
  <si>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</si>
  <si>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</si>
  <si>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</si>
  <si>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</si>
  <si>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</si>
  <si>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</si>
  <si>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</si>
  <si>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</si>
  <si>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</si>
  <si>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</si>
  <si>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</si>
  <si>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</si>
  <si>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</si>
  <si>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</si>
  <si>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</si>
  <si>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</si>
  <si>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</si>
  <si>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</si>
  <si>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</si>
  <si>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</si>
  <si>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</si>
  <si>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</si>
  <si>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</si>
  <si>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</si>
  <si>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</si>
  <si>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</si>
  <si>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</si>
  <si>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</si>
  <si>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</si>
  <si>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</si>
  <si>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</si>
  <si>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</si>
  <si>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</si>
  <si>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</si>
  <si>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</si>
  <si>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</si>
  <si>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</si>
  <si>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</si>
  <si>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</si>
  <si>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</si>
  <si>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</si>
  <si>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</si>
  <si>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</si>
  <si>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</si>
  <si>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</si>
  <si>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</si>
  <si>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</si>
  <si>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</si>
  <si>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</si>
  <si>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</si>
  <si>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</si>
  <si>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</si>
  <si>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</si>
  <si>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</si>
  <si>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</si>
  <si>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</si>
  <si>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</si>
  <si>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</si>
  <si>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</si>
  <si>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</si>
  <si>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</si>
  <si>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</si>
  <si>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</si>
  <si>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</si>
  <si>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</si>
  <si>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</si>
  <si>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</si>
  <si>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</si>
  <si>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</si>
  <si>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</si>
  <si>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</si>
  <si>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</si>
  <si>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</si>
  <si>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</si>
  <si>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</si>
  <si>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</si>
  <si>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</si>
  <si>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</si>
  <si>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</si>
  <si>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</si>
  <si>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</si>
  <si>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</si>
  <si>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</si>
  <si>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</si>
  <si>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</si>
  <si>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</si>
  <si>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</si>
  <si>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</si>
  <si>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</si>
  <si>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</si>
  <si>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</si>
  <si>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</si>
  <si>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</si>
  <si>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</si>
  <si>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</si>
  <si>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</si>
  <si>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</si>
  <si>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</si>
  <si>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</si>
  <si>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</si>
  <si>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</si>
  <si>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</si>
  <si>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</si>
  <si>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</si>
  <si>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</si>
  <si>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</si>
  <si>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</si>
  <si>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</si>
  <si>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</si>
  <si>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</si>
  <si>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</si>
  <si>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</si>
  <si>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</si>
  <si>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</si>
  <si>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</si>
  <si>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</si>
  <si>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</si>
  <si>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</si>
  <si>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</si>
  <si>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</si>
  <si>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</si>
  <si>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</si>
  <si>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</si>
  <si>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</si>
  <si>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</si>
  <si>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</si>
  <si>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</si>
  <si>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</si>
  <si>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</si>
  <si>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</si>
  <si>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</si>
  <si>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</si>
  <si>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</si>
  <si>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</si>
  <si>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</si>
  <si>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</si>
  <si>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</si>
  <si>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</si>
  <si>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</si>
  <si>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</si>
  <si>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</si>
  <si>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</si>
  <si>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</si>
  <si>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</si>
  <si>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</si>
  <si>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</si>
  <si>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</si>
  <si>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</si>
  <si>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</si>
  <si>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</si>
  <si>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</si>
  <si>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</si>
  <si>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</si>
  <si>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</si>
  <si>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</si>
  <si>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</si>
  <si>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</si>
  <si>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</si>
  <si>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</si>
  <si>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</si>
  <si>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</si>
  <si>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</si>
  <si>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</si>
  <si>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</si>
  <si>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</si>
  <si>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</si>
  <si>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</si>
  <si>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</si>
  <si>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</si>
  <si>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</si>
  <si>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</si>
  <si>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</si>
  <si>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</si>
  <si>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</si>
  <si>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</si>
  <si>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</si>
  <si>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</si>
  <si>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</si>
  <si>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</si>
  <si>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</si>
  <si>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</si>
  <si>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</si>
  <si>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</si>
  <si>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</si>
  <si>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</si>
  <si>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</si>
  <si>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</si>
  <si>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</si>
  <si>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</si>
  <si>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</si>
  <si>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</si>
  <si>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</si>
  <si>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</si>
  <si>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</si>
  <si>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</si>
  <si>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</si>
  <si>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</si>
  <si>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</si>
  <si>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</si>
  <si>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</si>
  <si>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</si>
  <si>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</si>
  <si>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</si>
  <si>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</si>
  <si>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</si>
  <si>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</si>
  <si>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</si>
  <si>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</si>
  <si>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</si>
  <si>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</si>
  <si>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</si>
  <si>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</si>
  <si>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</si>
  <si>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</si>
  <si>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</si>
  <si>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</si>
  <si>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</si>
  <si>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</si>
  <si>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</si>
  <si>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</si>
  <si>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</si>
  <si>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</si>
  <si>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</si>
  <si>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</si>
  <si>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</si>
  <si>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</si>
  <si>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</si>
  <si>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</si>
  <si>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</si>
  <si>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</si>
  <si>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</si>
  <si>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</si>
  <si>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</si>
  <si>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</si>
  <si>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</si>
  <si>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</si>
  <si>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</si>
  <si>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</si>
  <si>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</si>
  <si>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</si>
  <si>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</si>
  <si>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</si>
  <si>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</si>
  <si>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</si>
  <si>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</si>
  <si>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</si>
  <si>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</si>
  <si>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</si>
  <si>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</si>
  <si>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</si>
  <si>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</si>
  <si>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</si>
  <si>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</si>
  <si>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</si>
  <si>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</si>
  <si>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</si>
  <si>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</si>
  <si>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</si>
  <si>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</si>
  <si>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</si>
  <si>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</si>
  <si>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</si>
  <si>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</si>
  <si>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</si>
  <si>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</si>
  <si>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</si>
  <si>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</si>
  <si>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</si>
  <si>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</si>
  <si>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</si>
  <si>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</si>
  <si>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</si>
  <si>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</si>
  <si>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</si>
  <si>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</si>
  <si>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</si>
  <si>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</si>
  <si>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</si>
  <si>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</si>
  <si>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</si>
  <si>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</si>
  <si>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</si>
  <si>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</si>
  <si>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</si>
  <si>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</si>
  <si>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</si>
  <si>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</si>
  <si>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</si>
  <si>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</si>
  <si>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</si>
  <si>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</si>
  <si>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</si>
  <si>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</si>
  <si>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</si>
  <si>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</si>
  <si>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</si>
  <si>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</si>
  <si>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</si>
  <si>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</si>
  <si>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</si>
  <si>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</si>
  <si>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</si>
  <si>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</si>
  <si>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</si>
  <si>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</si>
  <si>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</si>
  <si>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</si>
  <si>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</si>
  <si>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</si>
  <si>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</si>
  <si>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</si>
  <si>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</si>
  <si>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</si>
  <si>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</si>
  <si>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</si>
  <si>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</si>
  <si>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</si>
  <si>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</si>
  <si>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</si>
  <si>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</si>
  <si>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</si>
  <si>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</si>
  <si>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</si>
  <si>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</si>
  <si>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</si>
  <si>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</si>
  <si>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</si>
  <si>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</si>
  <si>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</si>
  <si>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</si>
  <si>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</si>
  <si>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</si>
  <si>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</si>
  <si>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</si>
  <si>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</si>
  <si>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</si>
  <si>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</si>
  <si>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</si>
  <si>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</si>
  <si>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</si>
  <si>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</si>
  <si>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</si>
  <si>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</si>
  <si>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</si>
  <si>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</si>
  <si>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</si>
  <si>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</si>
  <si>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</si>
  <si>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</si>
  <si>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</si>
  <si>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</si>
  <si>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</si>
  <si>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</si>
  <si>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</si>
  <si>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</si>
  <si>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</si>
  <si>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</si>
  <si>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</si>
  <si>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</si>
  <si>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</si>
  <si>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</si>
  <si>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</si>
  <si>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</si>
  <si>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</si>
  <si>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</si>
  <si>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</si>
  <si>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</si>
  <si>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</si>
  <si>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</si>
  <si>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</si>
  <si>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</si>
  <si>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</si>
  <si>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</si>
  <si>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</si>
  <si>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</si>
  <si>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</si>
  <si>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</si>
  <si>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</si>
  <si>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</si>
  <si>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</si>
  <si>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</si>
  <si>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</si>
  <si>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</si>
  <si>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</si>
  <si>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</si>
  <si>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</si>
  <si>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</si>
  <si>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</si>
  <si>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</si>
  <si>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</si>
  <si>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</si>
  <si>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</si>
  <si>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</si>
  <si>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</si>
  <si>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</si>
  <si>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</si>
  <si>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</si>
  <si>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</si>
  <si>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</si>
  <si>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</si>
  <si>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</si>
  <si>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</si>
  <si>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</si>
  <si>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</si>
  <si>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</si>
  <si>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</si>
  <si>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</si>
  <si>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</si>
  <si>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</si>
  <si>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</si>
  <si>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</si>
  <si>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</si>
  <si>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</si>
  <si>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</si>
  <si>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</si>
  <si>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</si>
  <si>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</si>
  <si>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</si>
  <si>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</si>
  <si>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</si>
  <si>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</si>
  <si>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</si>
  <si>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</si>
  <si>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</si>
  <si>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</si>
  <si>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</si>
  <si>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</si>
  <si>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</si>
  <si>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</si>
  <si>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</si>
  <si>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</si>
  <si>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</si>
  <si>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</si>
  <si>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</si>
  <si>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</si>
  <si>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</si>
  <si>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</si>
  <si>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</si>
  <si>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</si>
  <si>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</si>
  <si>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</si>
  <si>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</si>
  <si>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</si>
  <si>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</si>
  <si>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</si>
  <si>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</si>
  <si>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</si>
  <si>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</si>
  <si>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</si>
  <si>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</si>
  <si>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</si>
  <si>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</si>
  <si>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</si>
  <si>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</si>
  <si>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</si>
  <si>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</si>
  <si>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</si>
  <si>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</si>
  <si>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</si>
  <si>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</si>
  <si>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</si>
  <si>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</si>
  <si>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</si>
  <si>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</si>
  <si>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</si>
  <si>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</si>
  <si>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</si>
  <si>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</si>
  <si>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</si>
  <si>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</si>
  <si>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</si>
  <si>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</si>
  <si>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</si>
  <si>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</si>
  <si>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</si>
  <si>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</si>
  <si>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</si>
  <si>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</si>
  <si>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</si>
  <si>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</si>
  <si>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</si>
  <si>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</si>
  <si>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</si>
  <si>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</si>
  <si>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</si>
  <si>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</si>
  <si>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</si>
  <si>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</si>
  <si>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</si>
  <si>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</si>
  <si>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</si>
  <si>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</si>
  <si>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</si>
  <si>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</si>
  <si>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</si>
  <si>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</si>
  <si>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</si>
  <si>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</si>
  <si>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</si>
  <si>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</si>
  <si>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</si>
  <si>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</si>
  <si>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</si>
  <si>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</si>
  <si>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</si>
  <si>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</si>
  <si>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</si>
  <si>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</si>
  <si>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</si>
  <si>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</si>
  <si>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</si>
  <si>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</si>
  <si>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</si>
  <si>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</si>
  <si>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</si>
  <si>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</si>
  <si>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</si>
  <si>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</si>
  <si>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</si>
  <si>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</si>
  <si>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</si>
  <si>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</si>
  <si>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</si>
  <si>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</si>
  <si>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</si>
  <si>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</si>
  <si>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</si>
  <si>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</si>
  <si>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</si>
  <si>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</si>
  <si>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</si>
  <si>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</si>
  <si>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</si>
  <si>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</si>
  <si>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</si>
  <si>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</si>
  <si>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</si>
  <si>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</si>
  <si>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</si>
  <si>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</si>
  <si>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</si>
  <si>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</si>
  <si>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</si>
  <si>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</si>
  <si>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</si>
  <si>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</si>
  <si>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</si>
  <si>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</si>
  <si>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</si>
  <si>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</si>
  <si>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</si>
  <si>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</si>
  <si>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</si>
  <si>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</si>
  <si>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</si>
  <si>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</si>
  <si>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</si>
  <si>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</si>
  <si>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</si>
  <si>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</si>
  <si>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</si>
  <si>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</si>
  <si>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</si>
  <si>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</si>
  <si>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</si>
  <si>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</si>
  <si>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</si>
  <si>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</si>
  <si>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</si>
  <si>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</si>
  <si>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</si>
  <si>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</si>
  <si>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</si>
  <si>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</si>
  <si>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</si>
  <si>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</si>
  <si>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</si>
  <si>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</si>
  <si>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</si>
  <si>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</si>
  <si>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</si>
  <si>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</si>
  <si>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</si>
  <si>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</si>
  <si>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</si>
  <si>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</si>
  <si>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</si>
  <si>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</si>
  <si>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</si>
  <si>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</si>
  <si>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</si>
  <si>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</si>
  <si>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</si>
  <si>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</si>
  <si>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</si>
  <si>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</si>
  <si>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</si>
  <si>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</si>
  <si>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</si>
  <si>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</si>
  <si>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</si>
  <si>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</si>
  <si>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</si>
  <si>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</si>
  <si>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</si>
  <si>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</si>
  <si>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</si>
  <si>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</si>
  <si>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</si>
  <si>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</si>
  <si>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</si>
  <si>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</si>
  <si>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</si>
  <si>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</si>
  <si>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</si>
  <si>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</si>
  <si>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</si>
  <si>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</si>
  <si>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</si>
  <si>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</si>
  <si>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</si>
  <si>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</si>
  <si>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</si>
  <si>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</si>
  <si>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</si>
  <si>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</si>
  <si>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</si>
  <si>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</si>
  <si>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</si>
  <si>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</si>
  <si>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</si>
  <si>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</si>
  <si>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</si>
  <si>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</si>
  <si>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</si>
  <si>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</si>
  <si>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</si>
  <si>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</si>
  <si>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</si>
  <si>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</si>
  <si>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</si>
  <si>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</si>
  <si>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</si>
  <si>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</si>
  <si>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</si>
  <si>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</si>
  <si>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</si>
  <si>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</si>
  <si>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</si>
  <si>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</si>
  <si>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</si>
  <si>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</si>
  <si>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</si>
  <si>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</si>
  <si>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</si>
  <si>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</si>
  <si>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</si>
  <si>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</si>
  <si>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</si>
  <si>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</si>
  <si>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</si>
  <si>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</si>
  <si>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</si>
  <si>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</si>
  <si>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</si>
  <si>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</si>
  <si>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</si>
  <si>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</si>
  <si>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</si>
  <si>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</si>
  <si>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</si>
  <si>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</si>
  <si>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</si>
  <si>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</si>
  <si>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</si>
  <si>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</si>
  <si>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</si>
  <si>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</si>
  <si>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</si>
  <si>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</si>
  <si>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</si>
  <si>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</si>
  <si>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</si>
  <si>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</si>
  <si>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</si>
  <si>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</si>
  <si>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</si>
  <si>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</si>
  <si>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</si>
  <si>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</si>
  <si>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</si>
  <si>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</si>
  <si>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</si>
  <si>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</si>
  <si>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</si>
  <si>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</si>
  <si>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</si>
  <si>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</si>
  <si>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</si>
  <si>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</si>
  <si>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</si>
  <si>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</si>
  <si>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</si>
  <si>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</si>
  <si>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</si>
  <si>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</si>
  <si>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</si>
  <si>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</si>
  <si>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</si>
  <si>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</si>
  <si>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</si>
  <si>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</si>
  <si>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</si>
  <si>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</si>
  <si>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</si>
  <si>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</si>
  <si>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</si>
  <si>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</si>
  <si>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</si>
  <si>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</si>
  <si>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</si>
  <si>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</si>
  <si>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</si>
  <si>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</si>
  <si>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</si>
  <si>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</si>
  <si>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</si>
  <si>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</si>
  <si>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</si>
  <si>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</si>
  <si>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</si>
  <si>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</si>
  <si>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</si>
  <si>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</si>
  <si>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</si>
  <si>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</si>
  <si>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</si>
  <si>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</si>
  <si>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</si>
  <si>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</si>
  <si>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</si>
  <si>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</si>
  <si>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</si>
  <si>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</si>
  <si>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</si>
  <si>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</si>
  <si>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</si>
  <si>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</si>
  <si>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</si>
  <si>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</si>
  <si>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</si>
  <si>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</si>
  <si>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</si>
  <si>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</si>
  <si>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</si>
  <si>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</si>
  <si>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</si>
  <si>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</si>
  <si>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</si>
  <si>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</si>
  <si>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</si>
  <si>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</si>
  <si>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</si>
  <si>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</si>
  <si>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</si>
  <si>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</si>
  <si>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</si>
  <si>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</si>
  <si>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</si>
  <si>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</si>
  <si>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</si>
  <si>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</si>
  <si>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</si>
  <si>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</si>
  <si>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</si>
  <si>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</si>
  <si>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</si>
  <si>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</si>
  <si>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</si>
  <si>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</si>
  <si>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</si>
  <si>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</si>
  <si>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PCM-20251114-00000882</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</si>
  <si>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</si>
  <si>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</si>
  <si>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</si>
  <si>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</si>
  <si>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</si>
  <si>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</si>
  <si>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</si>
  <si>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</si>
  <si>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</si>
  <si>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JUM0063</t>
  </si>
  <si>
    <t>PCM-20251114-00000196</t>
  </si>
  <si>
    <t>Minor</t>
  </si>
  <si>
    <t>Cell down due to One Rectifier ZTE module got faulty, team on the way to WH for repairing //  estimated ETA 40 mins</t>
  </si>
  <si>
    <t>PCM-20251114-00000713</t>
  </si>
  <si>
    <t>After Hub WDS9463 restored new TRM fb Hub SUL9467 //ETA 20 mins</t>
  </si>
  <si>
    <t>PCM-20251114-00000788</t>
  </si>
  <si>
    <t>TEAM at site mkw9706 to move bah0831 eta 150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</si>
</sst>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0" fontId="34" fillId="2" borderId="1" xfId="0" applyNumberFormat="1"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5" fillId="12" borderId="8"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312.70739027777745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45975.655816435188</v>
      </c>
      <c r="H3" s="162">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45975.655816435188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45975.655816435188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45975.655816435188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45975.655816435188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45975.655816435188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45975.655816435188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45975.655816435188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45975.655816435188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45975.655816435188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45975.655816435188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45975.655816435188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45975.655816435188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45975.655816435188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45975.655816435188</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45975.655816435188</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45975.655816203704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45975.655816203704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45975.655816203704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45975.655816203704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45975.655816203704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45975.655816203704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45975.655816203704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45975.655816203704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45975.655816203704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45975.655816203704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45975.655816203704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45975.655816203704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45975.655816203704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45975.655816203704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45975.655816203704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45975.655816203704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45975.655816203704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45975.655816203704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45975.655816203704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45975.655816203704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45975.655816203704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45975.655816203704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45975.655816203704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45975.655816203704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45975.655816203704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45975.655816203704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45975.655816203704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45975.655816203704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45975.655816203704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45975.655816203704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45975.655816203704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45975.655816203704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45975.655816203704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45975.655816203704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45975.655816203704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45975.655816203704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45975.655816203704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45975.655816203704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45975.655816203704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45975.655816203704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45975.655816203704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45975.655816203704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45975.655816203704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45975.655816203704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45975.655816203704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45975.655816203704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45975.655816203704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45975.655816203704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45975.655816203704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45975.655816203704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45975.655816203704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45975.655816203704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45975.655816203704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45975.655816203704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45975.655816203704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45975.655816203704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45975.655816203704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45975.655816203704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45975.655816203704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45975.655816203704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45975.655816203704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45975.655816203704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45975.655816203704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45975.655816203704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45975.655816203704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45975.655816203704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45975.655816203704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45975.655816203704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45975.655816203704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45975.655816203704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45975.655816203704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45975.655816203704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45975.655816203704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45975.655816203704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45975.655816203704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45975.655816203704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45975.655816203704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45975.655816203704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45975.655816203704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45975.655816203704</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C022F862-206C-4945-A5F5-DFABBE77839E}"/>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150.65597847222671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1.0495317129680188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25105</v>
      </c>
      <c r="E5" s="103" t="s">
        <v>39021</v>
      </c>
      <c r="F5" s="104">
        <v>45975.630960648145</v>
      </c>
      <c r="G5" s="105">
        <f ca="1">IFERROR(NOW()-F5,"-")</f>
        <v>2.4855555559042841E-2</v>
      </c>
      <c r="H5" s="104">
        <v>45975.624039351853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45975.655816203704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45975.655816203704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45975.655816203704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45975.655816203704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45975.655816203704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45975.655816203704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45975.655816203704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45975.655816203704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45975.655816203704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45975.655816203704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45975.655816203704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45975.655816203704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45975.655816203704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45975.655816203704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45975.655816203704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45975.655816203704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45975.655816203704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45975.655816203704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45975.655816203704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45975.655816203704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45975.655816203704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45975.655816203704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45975.655816203704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45975.655816203704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45975.655816203704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45975.655816203704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45975.655816203704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45975.655816203704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45975.655816203704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45975.655816203704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45975.655816203704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45975.655816203704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45975.655816203704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45975.655816203704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45975.655816203704</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45975.655816435188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45975.655816435188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45975.655816435188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45975.655816435188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45975.655816435188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45975.655816435188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45975.655816435188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45975.655816435188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45975.655816435188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45975.655816435188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45975.655816435188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45975.655816435188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45975.655816435188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45975.655816435188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45975.655816435188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45975.655816435188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45975.655816435188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45975.655816435188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45975.655816435188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45975.655816435188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45975.655816435188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45975.655816435188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45975.655816435188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45975.655816435188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45975.655816435188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45975.655816435188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45975.655816435188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45975.655816435188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45975.655816435188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45975.655816435188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45975.655816435188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45975.655816435188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45975.655816435188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45975.655816435188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45975.655816435188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45975.655816435188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45975.655816435188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45975.655816435188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45975.655816435188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45975.655816435188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45975.655816435188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45975.655816435188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45975.655816435188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45975.655816435188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45975.655816435188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45975.655816435188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45975.655816435188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45975.655816435188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45975.655816435188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45975.655816435188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45975.655816435188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45975.655816435188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45975.655816435188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45975.655816435188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45975.655816435188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45975.655816435188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45975.655816435188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45975.655816435188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45975.655816435188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45975.655816435188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45975.655816435188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45975.655816435188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45975.655816435188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45975.655816435188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45975.655816435188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45975.655816435188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45975.655816435188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45975.655816435188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45975.655816435188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45975.655816435188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45975.655816435188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45975.655816435188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45975.655816435188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45975.655816435188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45975.655816435188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45975.655816435188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45975.655816435188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45975.655816435188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45975.655816435188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45975.655816435188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45975.655816435188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45975.655816435188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45975.655816435188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45975.655816435188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45975.655816435188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45975.655816435188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45975.655816435188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45975.655816435188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45975.655816435188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45975.655816435188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45975.655816435188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45975.655816435188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45975.655816435188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45975.655816435188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45975.655816435188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45975.655816435188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45975.655816435188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45975.655816435188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45975.655816435188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45975.655816435188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45975.655816435188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45975.655816435188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45975.655816435188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45975.655816435188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45975.655816435188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45975.655816435188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45975.655816435188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45975.655816435188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45975.655816435188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45975.655816435188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45975.655816435188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45975.655816435188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45975.655816435188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45975.655816435188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45975.655816435188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45975.655816435188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45975.655816435188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45975.655816435188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45975.655816435188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45975.655816435188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45975.655816435188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45975.655816435188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45975.655816435188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45975.655816435188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45975.655816435188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45975.655816435188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45975.655816435188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45975.655816435188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45975.655816435188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45975.655816435188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45975.655816435188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45975.655816435188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45975.655816435188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45975.655816435188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45975.655816435188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45975.655816435188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45975.655816435188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45975.655816435188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45975.655816435188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45975.655816435188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45975.655816435188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45975.655816435188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45975.655816435188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45975.655816435188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45975.655816435188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45975.655816435188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45975.655816435188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45975.655816435188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45975.655816435188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45975.655816435188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45975.655816435188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45975.655816435188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45975.655816435188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45975.655816435188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45975.655816435188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45975.655816435188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45975.655816435188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45975.655816435188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45975.655816435188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45975.655816435188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45975.655816435188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45975.655816435188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45975.655816435188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45975.655816435188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45975.655816435188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45975.655816435188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45975.655816435188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45975.655816435188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45975.655816435188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45975.655816435188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45975.655816435188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45975.655816435188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45975.655816435188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45975.655816435188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45975.655816435188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45975.655816435188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45975.655816435188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45975.655816435188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45975.655816435188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45975.655816435188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45975.655816435188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45975.655816435188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45975.655816435188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45975.655816435188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45975.655816435188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45975.655816435188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45975.655816435188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45975.655816435188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45975.655816435188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45975.655816435188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45975.655816435188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45975.655816435188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45975.655816435188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45975.655816435188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45975.655816435188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45975.655816435188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45975.655816435188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45975.655816435188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45975.655816435188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45975.655816435188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45975.655816435188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45975.655816435188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45975.655816435188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45975.655816435188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45975.655816435188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45975.655816435188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45975.655816435188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45975.655816435188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45975.655816435188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45975.655816435188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45975.655816435188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45975.655816435188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45975.655816435188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45975.655816435188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45975.655816435188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45975.655816435188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45975.655816435188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45975.655816435188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45975.655816435188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45975.655816435188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45975.655816435188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45975.655816435188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45975.655816435188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45975.655816435188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45975.655816435188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45975.655816435188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45975.655816435188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45975.655816435188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45975.655816435188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45975.655816435188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45975.655816435188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45975.655816435188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45975.655816435188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45975.655816435188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45975.655816435188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45975.655816435188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45975.655816435188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45975.655816435188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45975.655816435188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45975.655816435188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45975.655816435188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45975.655816435188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45975.655816435188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45975.655816435188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45975.655816435188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45975.655816435188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45975.655816435188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45975.655816435188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45975.655816435188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45975.655816435188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45975.655816435188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45975.655816435188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45975.655816435188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45975.655816435188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45975.655816435188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45975.655816435188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45975.655816435188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45975.655816435188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45975.655816435188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45975.655816435188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45975.655816435188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45975.655816435188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45975.655816435188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45975.655816435188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45975.655816435188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45975.655816435188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45975.655816435188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45975.655816435188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45975.655816435188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45975.655816435188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45975.655816435188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45975.655816435188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45975.655816435188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45975.655816435188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45975.655816435188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45975.655816435188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45975.655816435188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45975.655816435188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45975.655816435188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45975.655816435188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45975.655816435188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45975.655816435188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45975.655816435188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45975.655816435188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45975.655816435188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45975.655816435188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45975.655816435188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45975.655816435188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45975.655816435188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45975.655816435188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45975.655816435188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45975.655816435188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45975.655816435188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45975.655816435188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45975.655816435188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45975.655816435188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45975.655816435188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45975.655816435188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45975.655816435188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45975.655816435188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45975.655816435188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45975.655816435188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45975.655816435188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45975.655816435188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45975.655816435188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45975.655816435188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45975.655816435188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45975.655816435188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45975.655816435188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45975.655816435188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45975.655816435188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45975.655816435188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45975.655816435188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45975.655816435188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45975.655816435188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45975.655816435188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45975.655816435188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45975.655816435188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45975.655816435188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45975.655816435188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45975.655816435188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45975.655816435188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45975.655816435188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45975.655816435188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45975.655816435188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45975.655816435188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45975.655816435188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45975.655816435188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45975.655816435188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45975.655816435188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45975.655816435188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45975.655816435188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45975.655816435188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45975.655816435188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45975.655816435188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45975.655816435188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45975.655816435188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45975.655816435188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45975.655816435188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45975.655816435188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45975.655816435188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45975.655816435188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45975.655816435188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45975.655816435188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45975.655816435188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45975.655816435188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45975.655816435188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45975.655816435188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45975.655816435188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45975.655816435188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45975.655816435188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45975.655816435188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45975.655816435188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45975.655816435188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45975.655816435188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45975.655816435188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45975.655816435188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45975.655816435188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45975.655816435188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45975.655816435188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45975.655816435188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45975.655816435188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45975.655816435188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45975.655816435188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45975.655816435188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45975.655816435188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45975.655816435188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45975.655816435188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45975.655816435188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45975.655816435188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45975.655816435188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45975.655816435188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45975.655816435188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45975.655816435188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45975.655816435188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45975.655816435188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45975.655816435188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45975.655816435188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45975.655816435188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45975.655816435188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45975.655816435188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45975.655816435188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45975.655816435188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45975.655816435188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45975.655816435188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45975.655816435188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45975.655816435188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45975.655816435188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45975.655816435188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45975.655816435188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45975.655816435188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45975.655816435188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45975.655816435188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45975.655816435188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45975.655816435188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45975.655816435188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45975.655816435188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45975.655816435188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45975.655816435188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45975.655816435188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45975.655816435188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45975.655816435188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45975.655816435188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45975.655816435188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45975.655816435188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45975.655816435188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45975.655816435188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45975.655816435188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45975.655816435188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45975.655816435188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45975.655816435188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45975.655816435188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45975.655816435188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45975.655816435188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45975.655816435188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45975.655816435188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45975.655816435188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45975.655816435188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45975.655816435188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45975.655816435188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45975.655816435188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45975.655816435188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45975.655816435188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45975.655816435188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45975.655816435188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45975.655816435188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45975.655816435188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45975.655816435188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45975.655816435188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45975.655816435188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45975.655816435188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45975.655816435188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45975.655816435188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45975.655816435188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45975.655816435188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45975.655816435188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45975.655816435188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45975.655816435188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45975.655816435188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45975.655816435188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45975.655816435188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45975.655816435188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45975.655816435188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45975.655816435188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45975.655816435188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45975.655816435188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45975.655816435188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45975.655816435188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45975.655816435188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45975.655816435188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45975.655816435188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45975.655816435188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45975.655816435188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45975.655816435188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45975.655816435188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45975.655816435188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45975.655816435188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45975.655816435188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45975.655816435188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45975.655816435188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45975.655816435188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45975.655816435188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45975.655816435188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45975.655816435188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45975.655816435188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45975.655816435188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45975.655816435188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45975.655816435188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45975.655816435188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45975.655816435188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45975.655816435188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45975.655816435188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45975.655816435188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45975.655816435188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45975.655816435188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45975.655816435188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45975.655816435188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45975.655816435188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45975.655816435188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45975.655816435188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45975.655816435188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45975.655816435188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45975.655816435188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45975.655816435188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45975.655816435188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45975.655816435188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45975.655816435188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45975.655816435188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45975.655816435188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45975.655816435188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45975.655816435188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45975.655816435188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45975.655816435188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45975.655816435188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45975.655816435188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45975.655816435188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45975.655816435188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45975.655816435188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45975.655816435188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45975.655816435188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45975.655816435188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45975.655816435188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45975.655816435188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45975.655816435188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45975.655816435188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45975.655816435188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45975.655816435188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45975.655816435188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45975.655816435188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45975.655816435188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45975.655816435188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45975.655816435188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45975.655816435188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45975.655816435188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45975.655816435188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45975.655816435188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45975.655816435188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45975.655816435188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45975.655816435188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45975.655816435188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45975.655816435188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45975.655816435188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45975.655816435188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45975.655816435188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45975.655816435188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45975.655816435188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45975.655816435188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45975.655816435188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45975.655816435188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45975.655816435188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45975.655816435188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45975.655816435188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45975.655816435188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45975.655816435188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45975.655816435188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45975.655816435188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45975.655816435188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45975.655816435188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45975.655816435188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45975.655816435188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45975.655816435188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45975.655816435188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45975.655816435188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45975.655816435188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45975.655816435188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45975.655816435188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45975.655816435188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45975.655816435188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45975.655816435188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45975.655816435188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45975.655816435188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45975.655816435188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45975.655816435188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45975.655816435188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45975.655816435188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45975.655816435188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45975.655816435188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45975.655816435188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45975.655816435188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45975.655816435188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45975.655816435188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45975.655816435188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45975.655816435188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45975.655816435188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45975.655816435188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45975.655816435188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45975.655816435188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45975.655816435188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45975.655816435188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45975.655816435188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45975.655816435188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45975.655816435188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45975.655816435188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45975.655816435188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45975.655816435188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45975.655816435188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45975.655816435188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45975.655816435188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45975.655816435188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45975.655816435188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45975.655816435188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45975.655816435188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45975.655816435188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45975.655816435188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45975.655816435188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45975.655816435188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45975.655816435188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45975.655816435188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45975.655816435188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45975.655816435188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45975.655816435188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45975.655816435188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45975.655816435188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45975.655816435188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45975.655816435188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45975.655816435188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45975.655816435188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45975.655816435188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45975.655816435188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45975.655816435188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45975.655816435188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45975.655816435188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45975.655816435188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45975.655816435188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45975.655816435188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45975.655816435188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45975.655816435188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45975.655816435188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45975.655816435188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45975.655816435188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45975.655816435188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45975.655816435188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45975.655816435188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45975.655816435188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45975.655816435188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45975.655816435188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45975.655816435188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45975.655816435188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45975.655816435188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45975.655816435188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45975.655816435188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45975.655816435188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45975.655816435188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45975.655816435188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45975.655816435188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45975.655816435188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45975.655816435188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45975.655816435188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45975.655816435188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45975.655816435188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45975.655816435188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45975.655816435188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45975.655816435188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45975.655816435188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45975.655816435188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45975.655816435188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45975.655816435188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45975.655816435188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45975.655816435188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45975.655816435188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45975.655816435188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45975.655816435188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45975.655816435188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45975.655816435188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45975.655816435188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45975.655816435188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45975.655816435188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45975.655816435188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45975.655816435188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45975.655816435188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45975.655816435188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45975.655816435188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45975.655816435188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45975.655816435188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45975.655816435188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45975.655816435188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45975.655816435188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45975.655816435188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45975.655816435188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45975.655816435188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45975.655816435188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45975.655816435188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45975.655816435188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45975.655816435188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45975.655816435188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45975.655816435188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45975.655816435188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45975.655816435188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45975.655816435188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45975.655816435188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45975.655816435188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45975.655816435188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45975.655816435188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45975.655816435188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45975.655816435188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45975.655816435188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45975.655816435188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45975.655816435188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45975.655816435188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45975.655816435188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45975.655816435188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45975.655816435188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45975.655816435188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45975.655816435188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45975.655816435188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45975.655816435188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45975.655816435188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45975.655816435188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45975.655816435188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45975.655816435188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45975.655816435188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45975.655816435188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45975.655816435188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45975.655816435188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45975.655816435188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45975.655816435188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45975.655816435188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45975.655816435188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45975.655816435188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45975.655816435188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45975.655816435188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45975.655816435188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45975.655816435188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45975.655816435188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45975.655816435188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45975.655816435188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45975.655816435188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45975.655816435188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45975.655816435188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45975.655816435188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45975.655816435188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45975.655816435188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45975.655816435188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45975.655816435188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45975.655816435188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45975.655816435188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45975.655816435188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45975.655816435188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45975.655816435188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45975.655816435188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45975.655816435188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45975.655816435188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45975.655816435188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45975.655816435188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45975.655816435188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45975.655816435188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45975.655816435188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45975.655816435188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45975.655816435188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45975.655816435188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45975.655816435188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45975.655816435188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45975.655816435188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45975.655816435188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45975.655816435188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45975.655816435188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45975.655816435188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45975.655816435188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45975.655816435188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45975.655816435188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45975.655816435188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45975.655816435188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45975.655816435188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45975.655816435188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45975.655816435188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45975.655816435188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45975.655816435188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45975.655816435188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45975.655816435188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45975.655816435188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45975.655816435188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45975.655816435188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45975.655816435188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45975.655816435188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45975.655816435188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45975.655816435188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45975.655816435188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45975.655816435188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45975.655816435188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45975.655816435188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45975.655816435188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45975.655816435188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45975.655816435188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45975.655816435188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45975.655816435188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45975.655816435188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45975.655816435188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45975.655816435188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45975.655816435188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45975.655816435188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45975.655816435188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45975.655816435188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45975.655816435188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45975.655816435188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45975.655816435188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45975.655816435188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45975.655816435188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45975.655816435188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45975.655816435188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45975.655816435188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45975.655816435188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45975.655816435188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45975.655816435188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45975.655816435188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45975.655816435188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45975.655816435188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45975.655816435188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45975.655816435188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45975.655816435188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45975.655816435188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45975.655816435188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45975.655816435188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45975.655816435188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45975.655816435188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45975.655816435188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45975.655816435188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45975.655816435188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45975.655816435188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45975.655816435188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45975.655816435188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45975.655816435188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45975.655816435188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45975.655816435188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45975.655816435188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45975.655816435188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45975.655816435188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45975.655816435188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45975.655816435188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45975.655816435188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45975.655816435188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45975.655816435188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45975.655816435188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45975.655816435188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45975.655816435188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45975.655816435188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45975.655816435188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45975.655816435188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45975.655816435188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45975.655816435188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45975.655816435188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45975.655816435188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45975.655816435188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45975.655816435188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45975.655816435188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45975.655816435188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45975.655816435188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45975.655816435188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45975.655816435188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45975.655816435188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45975.655816435188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45975.655816435188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45975.655816435188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45975.655816435188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45975.655816435188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45975.655816435188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45975.655816435188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45975.655816435188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45975.655816435188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45975.655816435188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45975.655816435188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45975.655816435188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45975.655816435188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45975.655816435188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45975.655816435188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45975.655816435188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45975.655816435188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45975.655816435188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45975.655816435188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45975.655816435188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45975.655816435188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45975.655816435188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45975.655816435188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45975.655816435188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45975.655816435188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45975.655816435188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45975.655816435188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45975.655816435188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45975.655816435188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45975.655816435188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45975.655816435188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45975.655816435188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45975.655816435188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45975.655816435188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45975.655816435188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45975.655816435188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45975.655816435188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45975.655816435188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45975.655816435188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45975.655816435188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45975.655816435188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45975.655816435188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45975.655816435188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45975.655816435188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45975.655816435188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45975.655816435188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45975.655816435188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45975.655816435188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45975.655816435188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45975.655816435188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45975.655816435188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45975.655816435188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45975.655816435188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45975.655816435188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45975.655816435188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45975.655816435188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45975.655816435188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45975.655816435188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45975.655816435188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45975.655816435188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45975.655816435188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45975.655816435188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45975.655816435188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45975.655816435188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45975.655816435188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45975.655816435188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45975.655816435188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45975.655816435188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45975.655816435188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45975.655816435188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45975.655816435188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45975.655816435188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45975.655816435188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45975.655816435188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45975.655816435188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45975.655816435188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45975.655816435188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45975.655816435188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45975.655816435188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45975.655816435188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45975.655816435188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45975.655816435188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45975.655816435188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45975.655816435188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45975.655816435188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45975.655816435188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45975.655816435188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45975.655816435188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45975.655816435188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45975.655816435188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45975.655816435188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45975.655816435188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45975.655816435188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45975.655816435188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45975.655816435188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45975.655816435188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45975.655816435188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45975.655816435188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45975.655816435188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45975.655816435188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45975.655816435188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45975.655816435188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45975.655816435188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45975.655816435188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45975.655816435188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45975.655816435188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45975.655816435188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45975.655816435188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45975.655816435188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45975.655816435188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45975.655816435188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45975.655816435188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45975.655816435188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45975.655816435188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45975.655816435188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45975.655816435188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45975.655816435188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45975.655816435188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45975.655816435188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45975.655816435188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45975.655816435188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45975.655816435188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45975.655816435188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45975.655816435188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45975.655816435188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45975.655816435188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45975.655816435188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45975.655816435188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45975.655816435188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45975.655816435188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45975.655816435188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45975.655816435188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45975.655816435188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45975.655816435188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45975.655816435188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45975.655816435188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45975.655816435188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45975.655816435188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45975.655816435188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45975.655816435188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45975.655816435188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45975.655816435188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45975.655816435188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45975.655816435188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45975.655816435188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45975.655816435188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45975.655816435188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45975.655816435188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45975.655816435188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45975.655816435188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45975.655816435188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45975.655816435188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45975.655816435188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45975.655816435188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45975.655816435188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45975.655816435188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45975.655816435188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45975.655816435188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45975.655816435188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45975.655816435188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45975.655816435188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45975.655816435188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45975.655816435188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45975.655816435188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45975.655816435188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45975.655816435188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45975.655816435188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45975.655816435188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45975.655816435188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45975.655816435188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45975.655816435188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45975.655816435188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45975.655816435188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45975.655816435188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45975.655816435188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45975.655816435188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45975.655816435188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45975.655816435188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45975.655816435188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45975.655816435188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45975.655816435188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45975.655816435188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45975.655816435188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45975.655816435188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45975.655816435188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45975.655816435188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45975.655816435188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45975.655816435188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45975.655816435188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45975.655816435188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45975.655816435188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45975.655816435188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45975.655816435188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45975.655816435188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45975.655816435188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45975.655816435188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45975.655816435188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45975.655816435188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45975.655816435188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45975.655816435188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45975.655816435188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45975.655816435188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45975.655816435188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45975.655816435188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45975.655816435188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45975.655816435188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45975.655816435188</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272.17509884259198</v>
      </c>
      <c r="H2" s="96">
        <v>45703.474768518521</v>
      </c>
      <c r="I2" s="96" t="str">
        <f>IFERROR(VLOOKUP(D2,DB!A:F,6,0),"")</f>
        <v>SCECO</v>
      </c>
      <c r="J2" s="96" t="str">
        <f>IFERROR(VLOOKUP(D2,DB!A:G,7,0),"")</f>
        <v>Dead</v>
      </c>
      <c r="K2" s="98" t="s">
        <v>39112</v>
      </c>
      <c r="L2" s="92" t="str">
        <f>IFERROR(VLOOKUP(D2,DB!A:I,9,0),"")</f>
        <v>Latis</v>
      </c>
    </row>
    <row r="3" spans="1:16" ht="15" customHeight="1">
      <c r="A3" s="164" t="s">
        <v>39113</v>
      </c>
      <c r="B3" s="135" t="str">
        <f>IFERROR(VLOOKUP(D3,DB!A:K,11,0),"")</f>
        <v>R4</v>
      </c>
      <c r="C3" s="94">
        <v>1</v>
      </c>
      <c r="D3" s="92" t="s">
        <v>37621</v>
      </c>
      <c r="E3" s="95" t="s">
        <v>39021</v>
      </c>
      <c r="F3" s="163">
        <v>45975.650625000002</v>
      </c>
      <c r="G3" s="97">
        <f ca="1">IFERROR(NOW()-F3,"")</f>
        <v>5.1912037015426904E-3</v>
      </c>
      <c r="H3" s="96">
        <v>45975.605856481481</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45975.655816203704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45975.655816203704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45975.655816203704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45975.655816203704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45975.655816203704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45975.655816203704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45975.655816203704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45975.655816203704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45975.655816203704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45975.655816203704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45975.655816203704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45975.655816203704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45975.655816203704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45975.655816203704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45975.655816203704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45975.655816203704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45975.655816203704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45975.655816203704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45975.655816203704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45975.655816203704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45975.655816203704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45975.655816203704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45975.655816203704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45975.655816203704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45975.655816203704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45975.655816203704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45975.655816203704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45975.655816203704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45975.655816203704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45975.655816203704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45975.655816203704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45975.655816203704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45975.655816203704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45975.655816203704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45975.655816203704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45975.655816203704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45975.655816203704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45975.655816203704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45975.655816203704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45975.655816203704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45975.655816203704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45975.655816203704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45975.655816203704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45975.655816203704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45975.655816203704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45975.655816203704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45975.655816203704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45975.655816203704</v>
      </c>
      <c r="H51" s="96"/>
      <c r="I51" s="135" t="str">
        <f>IFERROR(VLOOKUP(D51,DB!A:F,6,0),"")</f>
        <v/>
      </c>
      <c r="J51" s="135" t="str">
        <f>IFERROR(VLOOKUP(D51,DB!A:G,7,0),"")</f>
        <v/>
      </c>
      <c r="K51" s="98"/>
      <c r="L51" s="92"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tabSelected="1" workbookViewId="0">
      <selection activeCell="I15" sqref="I15:J15"/>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83.82375624999986</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49.466939120371535</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 ca="1" si="1">IFERROR(NOW()-F4,"")</f>
        <v>26.994705324075767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ref="G6:G64" ca="1" si="2">IFERROR(NOW()-F6,"")</f>
        <v>45975.655816435188</v>
      </c>
      <c r="H6" s="125"/>
      <c r="I6" s="124" t="str">
        <f>IFERROR(VLOOKUP(D6,DB!A:F,6,0),"")</f>
        <v/>
      </c>
      <c r="J6" s="124" t="str">
        <f>IFERROR(VLOOKUP(D6,DB!A:G,7,0),"")</f>
        <v/>
      </c>
      <c r="K6" s="124"/>
      <c r="L6" s="124" t="str">
        <f>IFERROR(VLOOKUP(D6,DB!A:I,9,0),"")</f>
        <v/>
      </c>
    </row>
    <row r="7" spans="1:13">
      <c r="A7" s="158"/>
      <c r="B7" s="159" t="str">
        <f>IFERROR(VLOOKUP(D7,DB!A:K,11,0),"")</f>
        <v>R5</v>
      </c>
      <c r="C7" s="158"/>
      <c r="D7" s="158" t="s">
        <v>33090</v>
      </c>
      <c r="E7" s="158"/>
      <c r="F7" s="160"/>
      <c r="G7" s="161">
        <f ca="1">IFERROR(NOW()-F7,"")</f>
        <v>45975.655816203704</v>
      </c>
      <c r="H7" s="160"/>
      <c r="I7" s="159" t="str">
        <f>IFERROR(VLOOKUP(D7,DB!A:F,6,0),"")</f>
        <v>SCECO</v>
      </c>
      <c r="J7" s="159" t="str">
        <f>IFERROR(VLOOKUP(D7,DB!A:G,7,0),"")</f>
        <v>Dead</v>
      </c>
      <c r="K7" s="158"/>
      <c r="L7" s="159" t="str">
        <f>IFERROR(VLOOKUP(D7,DB!A:I,9,0),"")</f>
        <v>Latis</v>
      </c>
    </row>
    <row r="8" spans="1:13">
      <c r="A8" s="124"/>
      <c r="B8" s="124" t="str">
        <f>IFERROR(VLOOKUP(D8,DB!A:K,11,0),"")</f>
        <v/>
      </c>
      <c r="C8" s="124"/>
      <c r="D8" s="124"/>
      <c r="E8" s="124"/>
      <c r="F8" s="124"/>
      <c r="G8" s="126">
        <f t="shared" ca="1" si="2"/>
        <v>45975.655816435188</v>
      </c>
      <c r="H8" s="125"/>
      <c r="I8" s="124" t="str">
        <f>IFERROR(VLOOKUP(D8,DB!A:F,6,0),"")</f>
        <v/>
      </c>
      <c r="J8" s="124" t="str">
        <f>IFERROR(VLOOKUP(D8,DB!A:G,7,0),"")</f>
        <v/>
      </c>
      <c r="K8" s="124"/>
      <c r="L8" s="124" t="str">
        <f>IFERROR(VLOOKUP(D8,DB!A:I,9,0),"")</f>
        <v/>
      </c>
    </row>
    <row r="9" spans="1:13">
      <c r="A9" s="124"/>
      <c r="B9" s="124" t="str">
        <f>IFERROR(VLOOKUP(D9,DB!A:K,11,0),"")</f>
        <v>R5</v>
      </c>
      <c r="C9" s="124"/>
      <c r="D9" t="s">
        <v>33151</v>
      </c>
      <c r="E9" s="124"/>
      <c r="F9" s="124"/>
      <c r="G9" s="126">
        <f t="shared" ca="1" si="2"/>
        <v>45975.655816435188</v>
      </c>
      <c r="H9" s="125"/>
      <c r="I9" s="124" t="str">
        <f>IFERROR(VLOOKUP(D9,DB!A:F,6,0),"")</f>
        <v>SCECO</v>
      </c>
      <c r="J9" s="124" t="str">
        <f>IFERROR(VLOOKUP(D9,DB!A:G,7,0),"")</f>
        <v>Vandalized</v>
      </c>
      <c r="K9" s="124"/>
      <c r="L9" s="124" t="str">
        <f>IFERROR(VLOOKUP(D9,DB!A:I,9,0),"")</f>
        <v>Latis</v>
      </c>
    </row>
    <row r="10" spans="1:13">
      <c r="A10" s="124"/>
      <c r="B10" s="124" t="str">
        <f>IFERROR(VLOOKUP(D10,DB!A:K,11,0),"")</f>
        <v/>
      </c>
      <c r="C10" s="124"/>
      <c r="D10" s="156"/>
      <c r="E10" s="124"/>
      <c r="F10" s="124"/>
      <c r="G10" s="126">
        <f t="shared" ca="1" si="2"/>
        <v>45975.655816435188</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45975.655816435188</v>
      </c>
      <c r="H11" s="125"/>
      <c r="I11" s="124" t="str">
        <f>IFERROR(VLOOKUP(D11,DB!A:F,6,0),"")</f>
        <v/>
      </c>
      <c r="J11" s="124" t="str">
        <f>IFERROR(VLOOKUP(D11,DB!A:G,7,0),"")</f>
        <v/>
      </c>
      <c r="K11" s="124"/>
      <c r="L11" s="124" t="str">
        <f>IFERROR(VLOOKUP(D11,DB!A:I,9,0),"")</f>
        <v/>
      </c>
    </row>
    <row r="12" spans="1:13">
      <c r="A12" s="124"/>
      <c r="B12" s="124" t="str">
        <f>IFERROR(VLOOKUP(D12,DB!A:K,11,0),"")</f>
        <v/>
      </c>
      <c r="C12" s="124"/>
      <c r="D12" s="124" t="s">
        <v>39123</v>
      </c>
      <c r="E12" s="124"/>
      <c r="F12" s="124"/>
      <c r="G12" s="126">
        <f t="shared" ca="1" si="2"/>
        <v>45975.655816435188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45975.655816435188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45975.655816435188</v>
      </c>
      <c r="H14" s="125"/>
      <c r="I14" s="124" t="str">
        <f>IFERROR(VLOOKUP(D14,DB!A:F,6,0),"")</f>
        <v/>
      </c>
      <c r="J14" s="124" t="str">
        <f>IFERROR(VLOOKUP(D14,DB!A:G,7,0),"")</f>
        <v/>
      </c>
      <c r="K14" s="124"/>
      <c r="L14" s="124" t="str">
        <f>IFERROR(VLOOKUP(D14,DB!A:I,9,0),"")</f>
        <v/>
      </c>
    </row>
    <row r="15" spans="1:13">
      <c r="A15" s="124"/>
      <c r="B15" s="124" t="str">
        <f>IFERROR(VLOOKUP(D15,DB!A:K,11,0),"")</f>
        <v>R5</v>
      </c>
      <c r="C15" s="124"/>
      <c r="D15" s="124" t="s">
        <v>38310</v>
      </c>
      <c r="E15" s="124"/>
      <c r="F15" s="124"/>
      <c r="G15" s="126">
        <f t="shared" ca="1" si="2"/>
        <v>45975.655816435188</v>
      </c>
      <c r="H15" s="125"/>
      <c r="I15" s="124" t="str">
        <f>IFERROR(VLOOKUP(D15,DB!A:F,6,0),"")</f>
        <v>SCECO</v>
      </c>
      <c r="J15" s="124" t="str">
        <f>IFERROR(VLOOKUP(D15,DB!A:G,7,0),"")</f>
        <v>No BB Shifted</v>
      </c>
      <c r="K15" s="124"/>
      <c r="L15" s="124" t="str">
        <f>IFERROR(VLOOKUP(D15,DB!A:I,9,0),"")</f>
        <v>Latis</v>
      </c>
    </row>
    <row r="16" spans="1:13">
      <c r="A16" s="124"/>
      <c r="B16" s="124" t="str">
        <f>IFERROR(VLOOKUP(D16,DB!A:K,11,0),"")</f>
        <v/>
      </c>
      <c r="C16" s="124"/>
      <c r="D16" s="124"/>
      <c r="E16" s="124"/>
      <c r="F16" s="124"/>
      <c r="G16" s="126">
        <f t="shared" ca="1" si="2"/>
        <v>45975.655816435188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45975.655816435188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45975.655816435188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45975.655816435188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45975.655816435188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45975.655816435188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45975.655816435188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45975.655816435188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45975.655816435188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45975.655816435188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45975.655816435188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45975.655816435188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45975.655816435188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45975.655816435188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45975.655816435188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45975.655816435188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45975.655816435188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45975.655816435188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45975.655816435188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45975.655816435188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45975.655816435188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45975.655816435188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45975.655816435188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45975.655816435188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45975.655816435188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45975.655816435188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45975.655816435188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45975.655816435188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45975.655816435188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45975.655816435188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45975.655816435188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45975.655816435188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45975.655816435188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45975.655816435188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45975.655816435188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45975.655816435188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45975.655816435188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45975.655816435188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45975.655816435188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45975.655816435188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45975.655816435188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45975.655816435188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45975.655816435188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45975.655816435188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45975.655816435188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45975.655816435188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45975.655816435188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45975.655816435188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45975.655816435188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45975.655816435188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45975.655816435188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45975.655816435188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45975.655816435188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45975.655816435188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45975.655816435188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45975.655816435188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45975.655816435188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45975.655816435188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45975.655816435188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45975.655816435188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45975.655816435188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45975.655816435188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45975.655816435188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45975.655816435188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45975.655816435188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45975.655816435188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45975.655816435188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45975.655816435188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45975.655816435188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45975.655816435188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45975.655816435188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45975.655816435188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45975.655816435188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45975.655816435188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45975.655816435188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45975.655816435188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45975.655816435188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45975.655816435188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45975.655816435188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45975.655816435188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45975.655816435188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45975.655816435188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45975.655816435188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45975.655816435188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45975.655816435188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45975.655816435188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45975.655816435188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45975.655816435188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45975.655816435188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45975.655816435188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45975.655816435188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45975.655816435188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45975.655816435188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45975.655816435188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45975.655816435188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45975.655816435188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45975.655816435188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45975.655816435188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45975.655816435188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45975.655816435188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45975.655816435188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45975.655816435188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45975.655816435188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45975.655816435188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45975.655816435188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45975.655816435188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45975.655816435188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45975.655816435188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45975.655816435188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45975.655816435188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45975.655816435188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45975.655816435188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45975.655816435188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45975.655816435188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45975.655816435188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45975.655816435188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45975.655816435188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45975.655816435188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45975.655816435188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45975.655816435188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45975.655816435188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45975.655816435188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45975.655816435188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45975.655816435188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45975.655816435188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45975.655816435188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45975.655816435188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45975.655816435188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45975.655816435188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45975.655816435188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45975.655816435188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45975.655816435188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45975.655816435188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45975.655816435188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45975.655816435188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45975.655816435188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45975.655816435188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45975.655816435188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45975.655816435188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45975.655816435188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45975.655816435188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45975.655816435188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45975.655816435188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45975.655816435188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45975.655816435188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45975.655816435188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45975.655816435188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45975.655816435188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45975.655816435188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45975.655816435188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45975.655816435188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45975.655816435188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45975.655816435188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45975.655816435188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45975.655816435188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45975.655816435188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45975.655816435188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45975.655816435188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45975.655816435188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45975.655816435188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45975.655816435188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45975.655816435188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45975.655816435188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45975.655816435188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45975.655816435188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45975.655816435188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45975.655816435188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45975.655816435188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45975.655816435188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45975.655816435188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45975.655816435188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45975.655816435188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45975.655816435188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45975.655816435188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45975.655816435188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45975.655816435188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45975.655816435188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45975.655816435188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45975.655816435188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45975.655816435188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45975.655816435188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45975.655816435188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45975.655816435188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45975.655816435188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45975.655816435188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45975.655816435188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45975.655816435188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45975.655816435188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45975.655816435188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45975.655816435188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45975.655816435188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45975.655816435188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45975.655816435188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45975.655816435188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45975.655816435188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45975.655816435188</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7">
        <v>45975.140439814815</v>
      </c>
      <c r="G2" s="75">
        <f ca="1">IFERROR(NOW()-F2,"-")</f>
        <v>0.51537638888839865</v>
      </c>
      <c r="H2" s="143">
        <v>45975.150659722225</v>
      </c>
      <c r="I2" s="141" t="str">
        <f>IFERROR(VLOOKUP(D2,DB!A:F,6,0),"")</f>
        <v>SCECO</v>
      </c>
      <c r="J2" s="141" t="str">
        <f>IFERROR(VLOOKUP(D2,DB!A:G,7,0),"")</f>
        <v>Dead</v>
      </c>
      <c r="K2" s="144" t="s">
        <v>39126</v>
      </c>
      <c r="L2" s="145" t="str">
        <f>IFERROR(VLOOKUP(D2,DB!A:I,9,0),"")</f>
        <v>Latis</v>
      </c>
    </row>
    <row r="3" spans="1:16382" ht="31.5" customHeight="1">
      <c r="A3" s="140" t="s">
        <v>39127</v>
      </c>
      <c r="B3" s="141" t="str">
        <f>IFERROR(VLOOKUP(D3,DB!A:K,11,0),"")</f>
        <v>R6</v>
      </c>
      <c r="C3" s="142">
        <v>2</v>
      </c>
      <c r="D3" s="141" t="s">
        <v>38968</v>
      </c>
      <c r="E3" s="124" t="s">
        <v>39021</v>
      </c>
      <c r="F3" s="143">
        <v>45975.595775462964</v>
      </c>
      <c r="G3" s="105">
        <f t="shared" ref="G3:G31" ca="1" si="0">IFERROR(NOW()-F3,"-")</f>
        <v>6.0040740740078036E-2</v>
      </c>
      <c r="H3" s="143">
        <v>45975.406701388885</v>
      </c>
      <c r="I3" s="141" t="str">
        <f>IFERROR(VLOOKUP(D3,DB!A:F,6,0),"")</f>
        <v>Generator-SG</v>
      </c>
      <c r="J3" s="141" t="str">
        <f>IFERROR(VLOOKUP(D3,DB!A:G,7,0),"")</f>
        <v>Vandalized</v>
      </c>
      <c r="K3" s="144" t="s">
        <v>39128</v>
      </c>
      <c r="L3" s="145" t="str">
        <f>IFERROR(VLOOKUP(D3,DB!A:I,9,0),"")</f>
        <v>Latis</v>
      </c>
    </row>
    <row r="4" spans="1:16382" ht="31.5" customHeight="1">
      <c r="A4" s="140" t="s">
        <v>39129</v>
      </c>
      <c r="B4" s="141" t="str">
        <f>IFERROR(VLOOKUP(D4,DB!A:K,11,0),"")</f>
        <v>R6</v>
      </c>
      <c r="C4" s="142">
        <v>3</v>
      </c>
      <c r="D4" s="141" t="s">
        <v>34828</v>
      </c>
      <c r="E4" s="124" t="s">
        <v>39021</v>
      </c>
      <c r="F4" s="143">
        <v>45975.624467592592</v>
      </c>
      <c r="G4" s="105">
        <f t="shared" ca="1" si="0"/>
        <v>3.1348611111752689E-2</v>
      </c>
      <c r="H4" s="143">
        <v>45975.614120370374</v>
      </c>
      <c r="I4" s="141" t="str">
        <f>IFERROR(VLOOKUP(D4,DB!A:F,6,0),"")</f>
        <v>Generator-SG</v>
      </c>
      <c r="J4" s="141" t="str">
        <f>IFERROR(VLOOKUP(D4,DB!A:G,7,0),"")</f>
        <v>Vandalized</v>
      </c>
      <c r="K4" s="144" t="s">
        <v>39130</v>
      </c>
      <c r="L4" s="145" t="str">
        <f>IFERROR(VLOOKUP(D4,DB!A:I,9,0),"")</f>
        <v>Latis</v>
      </c>
    </row>
    <row r="5" spans="1:16382" ht="31.5" customHeight="1">
      <c r="A5" s="140"/>
      <c r="B5" s="141" t="str">
        <f>IFERROR(VLOOKUP(D5,DB!A:K,11,0),"")</f>
        <v/>
      </c>
      <c r="C5" s="142"/>
      <c r="D5" s="141"/>
      <c r="E5" s="124"/>
      <c r="F5" s="143"/>
      <c r="G5" s="105">
        <f t="shared" ca="1" si="0"/>
        <v>45975.655816203704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45975.655816203704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45975.655816203704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45975.655816203704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45975.655816203704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45975.655816203704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45975.655816203704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45975.655816203704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45975.655816203704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45975.655816203704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45975.655816203704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45975.655816203704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45975.655816203704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45975.655816203704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45975.655816203704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45975.655816203704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45975.655816203704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45975.655816203704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45975.655816203704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45975.655816203704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45975.655816203704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45975.655816203704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45975.655816203704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45975.655816203704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45975.655816203704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45975.655816203704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45975.655816203704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45975.655816203704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45975.655816203704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45975.655816203704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45975.655816203704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45975.655816203704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45975.655816203704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45975.655816203704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45975.655816203704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45975.655816203704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45975.655816203704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45975.655816203704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45975.655816203704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45975.655816203704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45975.655816203704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45975.655816203704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45975.655816203704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45975.655816203704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45975.655816203704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45975.655816203704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45975.655816203704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45975.655816203704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45975.655816203704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45975.655816203704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45975.655816435188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45975.655816435188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45975.655816435188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45975.655816435188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45975.655816435188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45975.655816435188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45975.655816435188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45975.655816435188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45975.655816435188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45975.655816435188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45975.655816435188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45975.655816435188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45975.655816435188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45975.655816435188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45975.655816435188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45975.655816435188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45975.655816435188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45975.655816435188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45975.655816435188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45975.655816435188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45975.655816435188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45975.655816435188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45975.655816435188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45975.655816435188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45975.655816435188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45975.655816435188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45975.655816435188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45975.655816435188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45975.655816435188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45975.655816435188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45975.655816435188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45975.655816435188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45975.655816435188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45975.655816435188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45975.655816435188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45975.655816435188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45975.655816435188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45975.655816435188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45975.655816435188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45975.655816435188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45975.655816435188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45975.655816435188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45975.655816435188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45975.655816435188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45975.655816435188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45975.655816435188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45975.655816435188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45975.655816435188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45975.655816435188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45975.655816435188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45975.655816435188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45975.655816435188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45975.655816435188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45975.655816435188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45975.655816435188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45975.655816435188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45975.655816435188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45975.655816435188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45975.655816435188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45975.655816435188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45975.655816435188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45975.655816435188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45975.655816435188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45975.655816435188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45975.655816435188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45975.655816435188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45975.655816435188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45975.655816435188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45975.655816435188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45975.655816435188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45975.655816435188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45975.655816435188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45975.655816435188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45975.655816435188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45975.655816435188</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2025-11-14T12:44:55Z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