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298" documentId="13_ncr:1_{F6CB121F-512D-4AA6-A0C1-0FB36C537598}" xr6:coauthVersionLast="47" xr6:coauthVersionMax="47" xr10:uidLastSave="{D43C10EC-69D2-44AD-A9F4-8ED2BB270AA5}"/>
  <bookViews>
    <workbookView xWindow="-109" yWindow="-109" windowWidth="26301" windowHeight="14169" firstSheet="1"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L9" i="1"/>
  <c r="J9" i="1"/>
  <c r="I9" i="1"/>
  <c r="B9" i="1"/>
  <c r="J6" i="2"/>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4" i="2"/>
  <c r="G4" i="2"/>
  <c r="I4" i="2"/>
  <c r="J4" i="2"/>
  <c r="L4" i="2"/>
  <c r="B5" i="2"/>
  <c r="G5" i="2"/>
  <c r="I5" i="2"/>
  <c r="J5" i="2"/>
  <c r="L5" i="2"/>
  <c r="B6" i="2"/>
  <c r="G6" i="2"/>
  <c r="I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 i="5"/>
  <c r="G4" i="5"/>
  <c r="I4" i="5"/>
  <c r="J4" i="5"/>
  <c r="L4" i="5"/>
  <c r="L3" i="1"/>
  <c r="L4" i="1"/>
  <c r="L5" i="1"/>
  <c r="L6" i="1"/>
  <c r="L7" i="1"/>
  <c r="L8" i="1"/>
  <c r="L10" i="1"/>
  <c r="L11" i="1"/>
  <c r="L12" i="1"/>
  <c r="L13" i="1"/>
  <c r="L14" i="1"/>
  <c r="L15" i="1"/>
  <c r="J3" i="1"/>
  <c r="J4" i="1"/>
  <c r="J5" i="1"/>
  <c r="J6" i="1"/>
  <c r="J7" i="1"/>
  <c r="J8" i="1"/>
  <c r="J10" i="1"/>
  <c r="J11" i="1"/>
  <c r="J12" i="1"/>
  <c r="J13" i="1"/>
  <c r="J14" i="1"/>
  <c r="J15" i="1"/>
  <c r="I3" i="1"/>
  <c r="I4" i="1"/>
  <c r="I5" i="1"/>
  <c r="I6" i="1"/>
  <c r="I7" i="1"/>
  <c r="I8" i="1"/>
  <c r="I10" i="1"/>
  <c r="I11" i="1"/>
  <c r="I12" i="1"/>
  <c r="I13" i="1"/>
  <c r="I14" i="1"/>
  <c r="I15" i="1"/>
  <c r="G3" i="1"/>
  <c r="G4" i="1"/>
  <c r="G5" i="1"/>
  <c r="G6" i="1"/>
  <c r="G7" i="1"/>
  <c r="G8" i="1"/>
  <c r="G9" i="1"/>
  <c r="G10" i="1"/>
  <c r="G11" i="1"/>
  <c r="G12" i="1"/>
  <c r="G13" i="1"/>
  <c r="G14" i="1"/>
  <c r="G15" i="1"/>
  <c r="B3" i="1"/>
  <c r="B4" i="1"/>
  <c r="B5" i="1"/>
  <c r="B6" i="1"/>
  <c r="B7" i="1"/>
  <c r="B8" i="1"/>
  <c r="B10" i="1"/>
  <c r="B11" i="1"/>
  <c r="B12" i="1"/>
  <c r="B13" i="1"/>
  <c r="B14" i="1"/>
  <c r="B15"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alcChain>
</file>

<file path=xl/sharedStrings.xml><?xml version="1.0" encoding="utf-8"?>
<sst xmlns="http://schemas.openxmlformats.org/spreadsheetml/2006/main" count="180269" uniqueCount="39120">
  <si>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</si>
  <si>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</si>
  <si>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</si>
  <si>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</si>
  <si>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</si>
  <si>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</si>
  <si>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</si>
  <si>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</si>
  <si>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</si>
  <si>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</si>
  <si>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</si>
  <si>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</si>
  <si>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</si>
  <si>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</si>
  <si>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</si>
  <si>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</si>
  <si>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</si>
  <si>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</si>
  <si>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</si>
  <si>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</si>
  <si>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</si>
  <si>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</si>
  <si>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</si>
  <si>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</si>
  <si>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</si>
  <si>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</si>
  <si>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</si>
  <si>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</si>
  <si>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</si>
  <si>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</si>
  <si>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</si>
  <si>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</si>
  <si>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</si>
  <si>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</si>
  <si>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</si>
  <si>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</si>
  <si>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</si>
  <si>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</si>
  <si>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</si>
  <si>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</si>
  <si>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</si>
  <si>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</si>
  <si>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</si>
  <si>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</si>
  <si>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</si>
  <si>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</si>
  <si>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</si>
  <si>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</si>
  <si>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</si>
  <si>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</si>
  <si>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</si>
  <si>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</si>
  <si>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</si>
  <si>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</si>
  <si>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</si>
  <si>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</si>
  <si>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</si>
  <si>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</si>
  <si>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</si>
  <si>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</si>
  <si>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</si>
  <si>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</si>
  <si>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</si>
  <si>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</si>
  <si>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</si>
  <si>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</si>
  <si>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</si>
  <si>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</si>
  <si>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</si>
  <si>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</si>
  <si>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</si>
  <si>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</si>
  <si>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</si>
  <si>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</si>
  <si>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</si>
  <si>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</si>
  <si>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</si>
  <si>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</si>
  <si>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</si>
  <si>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</si>
  <si>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</si>
  <si>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</si>
  <si>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</si>
  <si>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</si>
  <si>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</si>
  <si>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</si>
  <si>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</si>
  <si>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</si>
  <si>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</si>
  <si>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</si>
  <si>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</si>
  <si>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</si>
  <si>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</si>
  <si>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</si>
  <si>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</si>
  <si>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</si>
  <si>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</si>
  <si>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</si>
  <si>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</si>
  <si>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</si>
  <si>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</si>
  <si>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</si>
  <si>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</si>
  <si>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</si>
  <si>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</si>
  <si>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</si>
  <si>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</si>
  <si>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</si>
  <si>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</si>
  <si>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</si>
  <si>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</si>
  <si>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</si>
  <si>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</si>
  <si>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</si>
  <si>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</si>
  <si>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</si>
  <si>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</si>
  <si>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</si>
  <si>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</si>
  <si>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</si>
  <si>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</si>
  <si>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</si>
  <si>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</si>
  <si>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</si>
  <si>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</si>
  <si>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</si>
  <si>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</si>
  <si>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</si>
  <si>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</si>
  <si>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</si>
  <si>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</si>
  <si>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</si>
  <si>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</si>
  <si>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</si>
  <si>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</si>
  <si>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</si>
  <si>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</si>
  <si>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</si>
  <si>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</si>
  <si>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</si>
  <si>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</si>
  <si>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</si>
  <si>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</si>
  <si>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</si>
  <si>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</si>
  <si>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</si>
  <si>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</si>
  <si>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</si>
  <si>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</si>
  <si>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</si>
  <si>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</si>
  <si>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</si>
  <si>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</si>
  <si>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</si>
  <si>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</si>
  <si>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</si>
  <si>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</si>
  <si>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</si>
  <si>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</si>
  <si>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</si>
  <si>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</si>
  <si>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</si>
  <si>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</si>
  <si>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</si>
  <si>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</si>
  <si>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</si>
  <si>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</si>
  <si>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</si>
  <si>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</si>
  <si>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</si>
  <si>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</si>
  <si>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</si>
  <si>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</si>
  <si>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</si>
  <si>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</si>
  <si>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</si>
  <si>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</si>
  <si>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</si>
  <si>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</si>
  <si>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</si>
  <si>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</si>
  <si>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</si>
  <si>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</si>
  <si>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</si>
  <si>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</si>
  <si>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</si>
  <si>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</si>
  <si>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</si>
  <si>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</si>
  <si>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</si>
  <si>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</si>
  <si>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</si>
  <si>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</si>
  <si>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</si>
  <si>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</si>
  <si>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</si>
  <si>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</si>
  <si>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</si>
  <si>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</si>
  <si>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</si>
  <si>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</si>
  <si>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</si>
  <si>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</si>
  <si>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</si>
  <si>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</si>
  <si>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</si>
  <si>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</si>
  <si>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</si>
  <si>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</si>
  <si>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</si>
  <si>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</si>
  <si>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</si>
  <si>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</si>
  <si>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</si>
  <si>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</si>
  <si>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</si>
  <si>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</si>
  <si>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</si>
  <si>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</si>
  <si>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</si>
  <si>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</si>
  <si>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</si>
  <si>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</si>
  <si>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</si>
  <si>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</si>
  <si>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</si>
  <si>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</si>
  <si>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</si>
  <si>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</si>
  <si>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</si>
  <si>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</si>
  <si>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</si>
  <si>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</si>
  <si>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</si>
  <si>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</si>
  <si>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</si>
  <si>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</si>
  <si>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</si>
  <si>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</si>
  <si>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</si>
  <si>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</si>
  <si>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</si>
  <si>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</si>
  <si>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</si>
  <si>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</si>
  <si>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</si>
  <si>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</si>
  <si>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</si>
  <si>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</si>
  <si>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</si>
  <si>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</si>
  <si>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</si>
  <si>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</si>
  <si>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</si>
  <si>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</si>
  <si>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</si>
  <si>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</si>
  <si>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</si>
  <si>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</si>
  <si>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</si>
  <si>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</si>
  <si>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</si>
  <si>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</si>
  <si>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</si>
  <si>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</si>
  <si>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</si>
  <si>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</si>
  <si>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</si>
  <si>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</si>
  <si>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</si>
  <si>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</si>
  <si>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</si>
  <si>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</si>
  <si>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</si>
  <si>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</si>
  <si>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</si>
  <si>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</si>
  <si>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</si>
  <si>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</si>
  <si>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</si>
  <si>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</si>
  <si>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</si>
  <si>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</si>
  <si>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</si>
  <si>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</si>
  <si>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</si>
  <si>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</si>
  <si>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</si>
  <si>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</si>
  <si>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</si>
  <si>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</si>
  <si>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</si>
  <si>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</si>
  <si>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</si>
  <si>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</si>
  <si>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</si>
  <si>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</si>
  <si>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</si>
  <si>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</si>
  <si>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</si>
  <si>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</si>
  <si>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</si>
  <si>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</si>
  <si>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</si>
  <si>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</si>
  <si>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</si>
  <si>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</si>
  <si>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</si>
  <si>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</si>
  <si>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</si>
  <si>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</si>
  <si>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</si>
  <si>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</si>
  <si>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</si>
  <si>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</si>
  <si>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</si>
  <si>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</si>
  <si>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</si>
  <si>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</si>
  <si>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</si>
  <si>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</si>
  <si>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</si>
  <si>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</si>
  <si>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</si>
  <si>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</si>
  <si>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</si>
  <si>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</si>
  <si>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</si>
  <si>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</si>
  <si>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</si>
  <si>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</si>
  <si>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</si>
  <si>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</si>
  <si>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</si>
  <si>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</si>
  <si>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</si>
  <si>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</si>
  <si>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</si>
  <si>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</si>
  <si>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</si>
  <si>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</si>
  <si>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</si>
  <si>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</si>
  <si>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</si>
  <si>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</si>
  <si>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</si>
  <si>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</si>
  <si>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</si>
  <si>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</si>
  <si>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</si>
  <si>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</si>
  <si>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</si>
  <si>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</si>
  <si>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</si>
  <si>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</si>
  <si>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</si>
  <si>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</si>
  <si>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</si>
  <si>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</si>
  <si>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</si>
  <si>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</si>
  <si>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</si>
  <si>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</si>
  <si>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</si>
  <si>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</si>
  <si>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</si>
  <si>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</si>
  <si>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</si>
  <si>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</si>
  <si>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</si>
  <si>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</si>
  <si>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</si>
  <si>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</si>
  <si>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</si>
  <si>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</si>
  <si>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</si>
  <si>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</si>
  <si>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</si>
  <si>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</si>
  <si>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</si>
  <si>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</si>
  <si>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</si>
  <si>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</si>
  <si>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</si>
  <si>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</si>
  <si>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</si>
  <si>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</si>
  <si>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</si>
  <si>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</si>
  <si>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</si>
  <si>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</si>
  <si>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</si>
  <si>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</si>
  <si>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</si>
  <si>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</si>
  <si>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</si>
  <si>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</si>
  <si>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</si>
  <si>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</si>
  <si>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</si>
  <si>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</si>
  <si>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</si>
  <si>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</si>
  <si>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</si>
  <si>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</si>
  <si>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</si>
  <si>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</si>
  <si>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</si>
  <si>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</si>
  <si>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</si>
  <si>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</si>
  <si>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</si>
  <si>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</si>
  <si>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</si>
  <si>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</si>
  <si>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</si>
  <si>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</si>
  <si>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</si>
  <si>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</si>
  <si>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</si>
  <si>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</si>
  <si>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</si>
  <si>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</si>
  <si>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</si>
  <si>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</si>
  <si>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</si>
  <si>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</si>
  <si>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</si>
  <si>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</si>
  <si>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</si>
  <si>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</si>
  <si>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</si>
  <si>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</si>
  <si>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</si>
  <si>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</si>
  <si>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</si>
  <si>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</si>
  <si>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</si>
  <si>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</si>
  <si>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</si>
  <si>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</si>
  <si>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</si>
  <si>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</si>
  <si>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</si>
  <si>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</si>
  <si>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</si>
  <si>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</si>
  <si>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</si>
  <si>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</si>
  <si>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</si>
  <si>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</si>
  <si>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</si>
  <si>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</si>
  <si>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</si>
  <si>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</si>
  <si>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</si>
  <si>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</si>
  <si>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</si>
  <si>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</si>
  <si>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</si>
  <si>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</si>
  <si>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</si>
  <si>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</si>
  <si>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</si>
  <si>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</si>
  <si>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</si>
  <si>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</si>
  <si>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</si>
  <si>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</si>
  <si>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</si>
  <si>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</si>
  <si>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</si>
  <si>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</si>
  <si>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</si>
  <si>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</si>
  <si>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</si>
  <si>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</si>
  <si>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</si>
  <si>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</si>
  <si>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</si>
  <si>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</si>
  <si>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</si>
  <si>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</si>
  <si>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</si>
  <si>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</si>
  <si>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</si>
  <si>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</si>
  <si>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</si>
  <si>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</si>
  <si>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</si>
  <si>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</si>
  <si>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</si>
  <si>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</si>
  <si>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</si>
  <si>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</si>
  <si>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</si>
  <si>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</si>
  <si>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</si>
  <si>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</si>
  <si>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</si>
  <si>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</si>
  <si>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</si>
  <si>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</si>
  <si>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</si>
  <si>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</si>
  <si>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</si>
  <si>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</si>
  <si>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</si>
  <si>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</si>
  <si>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</si>
  <si>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</si>
  <si>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</si>
  <si>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</si>
  <si>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</si>
  <si>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</si>
  <si>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</si>
  <si>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</si>
  <si>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</si>
  <si>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</si>
  <si>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</si>
  <si>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</si>
  <si>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</si>
  <si>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</si>
  <si>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</si>
  <si>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</si>
  <si>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</si>
  <si>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</si>
  <si>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</si>
  <si>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</si>
  <si>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</si>
  <si>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</si>
  <si>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</si>
  <si>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</si>
  <si>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</si>
  <si>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</si>
  <si>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</si>
  <si>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</si>
  <si>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</si>
  <si>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</si>
  <si>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</si>
  <si>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</si>
  <si>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</si>
  <si>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</si>
  <si>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</si>
  <si>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</si>
  <si>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</si>
  <si>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</si>
  <si>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</si>
  <si>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</si>
  <si>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</si>
  <si>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</si>
  <si>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</si>
  <si>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</si>
  <si>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</si>
  <si>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</si>
  <si>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</si>
  <si>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</si>
  <si>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</si>
  <si>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</si>
  <si>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</si>
  <si>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</si>
  <si>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</si>
  <si>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</si>
  <si>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</si>
  <si>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</si>
  <si>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</si>
  <si>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</si>
  <si>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</si>
  <si>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</si>
  <si>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</si>
  <si>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</si>
  <si>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</si>
  <si>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</si>
  <si>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</si>
  <si>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</si>
  <si>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</si>
  <si>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</si>
  <si>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</si>
  <si>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</si>
  <si>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</si>
  <si>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</si>
  <si>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</si>
  <si>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</si>
  <si>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</si>
  <si>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</si>
  <si>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</si>
  <si>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</si>
  <si>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</si>
  <si>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</si>
  <si>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</si>
  <si>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</si>
  <si>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</si>
  <si>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</si>
  <si>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</si>
  <si>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</si>
  <si>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</si>
  <si>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</si>
  <si>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</si>
  <si>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</si>
  <si>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</si>
  <si>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</si>
  <si>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</si>
  <si>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</si>
  <si>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</si>
  <si>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</si>
  <si>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</si>
  <si>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</si>
  <si>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</si>
  <si>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</si>
  <si>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</si>
  <si>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</si>
  <si>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</si>
  <si>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</si>
  <si>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</si>
  <si>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</si>
  <si>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</si>
  <si>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</si>
  <si>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</si>
  <si>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</si>
  <si>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</si>
  <si>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</si>
  <si>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</si>
  <si>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</si>
  <si>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</si>
  <si>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</si>
  <si>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</si>
  <si>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</si>
  <si>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</si>
  <si>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</si>
  <si>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</si>
  <si>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</si>
  <si>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</si>
  <si>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</si>
  <si>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</si>
  <si>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</si>
  <si>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</si>
  <si>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</si>
  <si>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</si>
  <si>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</si>
  <si>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</si>
  <si>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</si>
  <si>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</si>
  <si>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</si>
  <si>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</si>
  <si>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</si>
  <si>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</si>
  <si>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</si>
  <si>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</si>
  <si>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</si>
  <si>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</si>
  <si>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</si>
  <si>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</si>
  <si>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</si>
  <si>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</si>
  <si>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</si>
  <si>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</si>
  <si>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</si>
  <si>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</si>
  <si>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</si>
  <si>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</si>
  <si>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</si>
  <si>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</si>
  <si>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</si>
  <si>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</si>
  <si>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</si>
  <si>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</si>
  <si>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</si>
  <si>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</si>
  <si>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</si>
  <si>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</si>
  <si>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</si>
  <si>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</si>
  <si>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</si>
  <si>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</si>
  <si>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</si>
  <si>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</si>
  <si>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</si>
  <si>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</si>
  <si>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</si>
  <si>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</si>
  <si>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</si>
  <si>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</si>
  <si>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</si>
  <si>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</si>
  <si>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</si>
  <si>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</si>
  <si>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</si>
  <si>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</si>
  <si>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</si>
  <si>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</si>
  <si>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</si>
  <si>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</si>
  <si>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</si>
  <si>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</si>
  <si>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</si>
  <si>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</si>
  <si>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</si>
  <si>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</si>
  <si>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</si>
  <si>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</si>
  <si>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</si>
  <si>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</si>
  <si>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</si>
  <si>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</si>
  <si>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</si>
  <si>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</si>
  <si>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</si>
  <si>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</si>
  <si>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</si>
  <si>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</si>
  <si>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</si>
  <si>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</si>
  <si>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</si>
  <si>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</si>
  <si>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</si>
  <si>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</si>
  <si>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</si>
  <si>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</si>
  <si>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</si>
  <si>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</si>
  <si>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</si>
  <si>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</si>
  <si>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</si>
  <si>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</si>
  <si>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</si>
  <si>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</si>
  <si>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</si>
  <si>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</si>
  <si>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</si>
  <si>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</si>
  <si>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</si>
  <si>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</si>
  <si>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</si>
  <si>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</si>
  <si>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</si>
  <si>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</si>
  <si>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</si>
  <si>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</si>
  <si>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</si>
  <si>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</si>
  <si>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</si>
  <si>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</si>
  <si>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</si>
  <si>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</si>
  <si>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</si>
  <si>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</si>
  <si>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</si>
  <si>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</si>
  <si>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</si>
  <si>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</si>
  <si>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</si>
  <si>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</si>
  <si>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</si>
  <si>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</si>
  <si>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</si>
  <si>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</si>
  <si>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</si>
  <si>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</si>
  <si>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</si>
  <si>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</si>
  <si>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</si>
  <si>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</si>
  <si>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</si>
  <si>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</si>
  <si>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</si>
  <si>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</si>
  <si>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</si>
  <si>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</si>
  <si>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</si>
  <si>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</si>
  <si>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</si>
  <si>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</si>
  <si>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</si>
  <si>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</si>
  <si>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</si>
  <si>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</si>
  <si>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</si>
  <si>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</si>
  <si>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</si>
  <si>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</si>
  <si>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</si>
  <si>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</si>
  <si>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</si>
  <si>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</si>
  <si>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</si>
  <si>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</si>
  <si>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</si>
  <si>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</si>
  <si>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</si>
  <si>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</si>
  <si>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</si>
  <si>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</si>
  <si>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</si>
  <si>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</si>
  <si>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</si>
  <si>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</si>
  <si>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</si>
  <si>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</si>
  <si>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</si>
  <si>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</si>
  <si>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</si>
  <si>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</si>
  <si>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</si>
  <si>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</si>
  <si>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</si>
  <si>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</si>
  <si>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</si>
  <si>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</si>
  <si>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</si>
  <si>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</si>
  <si>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</si>
  <si>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</si>
  <si>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</si>
  <si>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</si>
  <si>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</si>
  <si>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</si>
  <si>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</si>
  <si>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</si>
  <si>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</si>
  <si>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</si>
  <si>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</si>
  <si>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</si>
  <si>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</si>
  <si>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</si>
  <si>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</si>
  <si>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</si>
  <si>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</si>
  <si>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</si>
  <si>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</si>
  <si>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</si>
  <si>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</si>
  <si>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</si>
  <si>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</si>
  <si>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</si>
  <si>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</si>
  <si>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</si>
  <si>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</si>
  <si>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</si>
  <si>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</si>
  <si>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</si>
  <si>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</si>
  <si>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</si>
  <si>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</si>
  <si>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</si>
  <si>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</si>
  <si>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</si>
  <si>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</si>
  <si>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</si>
  <si>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</si>
  <si>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</si>
  <si>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</si>
  <si>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</si>
  <si>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</si>
  <si>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</si>
  <si>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</si>
  <si>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</si>
  <si>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</si>
  <si>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</si>
  <si>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</si>
  <si>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</si>
  <si>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</si>
  <si>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</si>
  <si>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</si>
  <si>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</si>
  <si>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</si>
  <si>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</si>
  <si>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</si>
  <si>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</si>
  <si>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</si>
  <si>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</si>
  <si>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</si>
  <si>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</si>
  <si>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</si>
  <si>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</si>
  <si>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</si>
  <si>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</si>
  <si>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</si>
  <si>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</si>
  <si>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</si>
  <si>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</si>
  <si>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</si>
  <si>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</si>
  <si>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</si>
  <si>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</si>
  <si>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</si>
  <si>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</si>
  <si>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</si>
  <si>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</si>
  <si>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</si>
  <si>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</si>
  <si>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</si>
  <si>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</si>
  <si>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</si>
  <si>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</si>
  <si>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</si>
  <si>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</si>
  <si>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</si>
  <si>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</si>
  <si>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</si>
  <si>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</si>
  <si>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</si>
  <si>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</si>
  <si>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</si>
  <si>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</si>
  <si>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</si>
  <si>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</si>
  <si>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</si>
  <si>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</si>
  <si>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</si>
  <si>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</si>
  <si>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</si>
  <si>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</si>
  <si>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</si>
  <si>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</si>
  <si>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</si>
  <si>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</si>
  <si>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</si>
  <si>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</si>
  <si>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</si>
  <si>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</si>
  <si>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</si>
  <si>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</si>
  <si>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</si>
  <si>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</si>
  <si>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</si>
  <si>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</si>
  <si>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</si>
  <si>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</si>
  <si>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</si>
  <si>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</si>
  <si>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</si>
  <si>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</si>
  <si>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</si>
  <si>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</si>
  <si>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</si>
  <si>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</si>
  <si>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</si>
  <si>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</si>
  <si>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</si>
  <si>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</si>
  <si>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</si>
  <si>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</si>
  <si>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</si>
  <si>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</si>
  <si>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</si>
  <si>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</si>
  <si>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</si>
  <si>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</si>
  <si>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</si>
  <si>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</si>
  <si>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</si>
  <si>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</si>
  <si>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</si>
  <si>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</si>
  <si>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</si>
  <si>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</si>
  <si>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</si>
  <si>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</si>
  <si>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</si>
  <si>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</si>
  <si>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</si>
  <si>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</si>
  <si>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</si>
  <si>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</si>
  <si>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</si>
  <si>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</si>
  <si>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</si>
  <si>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</si>
  <si>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</si>
  <si>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</si>
  <si>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</si>
  <si>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</si>
  <si>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</si>
  <si>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</si>
  <si>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</si>
  <si>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</si>
  <si>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</si>
  <si>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</si>
  <si>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</si>
  <si>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</si>
  <si>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</si>
  <si>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</si>
  <si>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</si>
  <si>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</si>
  <si>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</si>
  <si>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</si>
  <si>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</si>
  <si>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</si>
  <si>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</si>
  <si>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</si>
  <si>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</si>
  <si>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</si>
  <si>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</si>
  <si>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</si>
  <si>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</si>
  <si>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</si>
  <si>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</si>
  <si>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</si>
  <si>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</si>
  <si>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</si>
  <si>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</si>
  <si>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</si>
  <si>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</si>
  <si>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</si>
  <si>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</si>
  <si>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</si>
  <si>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</si>
  <si>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</si>
  <si>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</si>
  <si>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</si>
  <si>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</si>
  <si>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</si>
  <si>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</si>
  <si>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</si>
  <si>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</si>
  <si>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</si>
  <si>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</si>
  <si>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</si>
  <si>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</si>
  <si>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</si>
  <si>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</si>
  <si>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</si>
  <si>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</si>
  <si>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</si>
  <si>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</si>
  <si>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</si>
  <si>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</si>
  <si>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</si>
  <si>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</si>
  <si>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</si>
  <si>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</si>
  <si>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</si>
  <si>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</si>
  <si>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</si>
  <si>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</si>
  <si>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</si>
  <si>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</si>
  <si>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</si>
  <si>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</si>
  <si>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</si>
  <si>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</si>
  <si>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</si>
  <si>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</si>
  <si>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</si>
  <si>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</si>
  <si>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</si>
  <si>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</si>
  <si>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</si>
  <si>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</si>
  <si>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</si>
  <si>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</si>
  <si>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</si>
  <si>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</si>
  <si>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</si>
  <si>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</si>
  <si>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</si>
  <si>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</si>
  <si>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</si>
  <si>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</si>
  <si>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</si>
  <si>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</si>
  <si>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</si>
  <si>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</si>
  <si>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</si>
  <si>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</si>
  <si>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</si>
  <si>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</si>
  <si>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</si>
  <si>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</si>
  <si>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</si>
  <si>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</si>
  <si>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</si>
  <si>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</si>
  <si>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</si>
  <si>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</si>
  <si>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</si>
  <si>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</si>
  <si>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</si>
  <si>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</si>
  <si>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</si>
  <si>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</si>
  <si>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</si>
  <si>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</si>
  <si>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</si>
  <si>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</si>
  <si>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</si>
  <si>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</si>
  <si>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</si>
  <si>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</si>
  <si>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</si>
  <si>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</si>
  <si>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</si>
  <si>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</si>
  <si>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</si>
  <si>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</si>
  <si>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</si>
  <si>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</si>
  <si>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</si>
  <si>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</si>
  <si>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</si>
  <si>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</si>
  <si>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</si>
  <si>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</si>
  <si>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</si>
  <si>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</si>
  <si>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</si>
  <si>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</si>
  <si>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</si>
  <si>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</si>
  <si>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</si>
  <si>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</si>
  <si>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</si>
  <si>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</si>
  <si>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</si>
  <si>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</si>
  <si>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</si>
  <si>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</si>
  <si>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</si>
  <si>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</si>
  <si>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</si>
  <si>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</si>
  <si>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</si>
  <si>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</si>
  <si>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</si>
  <si>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</si>
  <si>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</si>
  <si>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</si>
  <si>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</si>
  <si>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</si>
  <si>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</si>
  <si>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</si>
  <si>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</si>
  <si>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</si>
  <si>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</si>
  <si>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</si>
  <si>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</si>
  <si>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</si>
  <si>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</si>
  <si>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</si>
  <si>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</si>
  <si>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</si>
  <si>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</si>
  <si>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</si>
  <si>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</si>
  <si>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</si>
  <si>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</si>
  <si>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</si>
  <si>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</si>
  <si>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</si>
  <si>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</si>
  <si>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</si>
  <si>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</si>
  <si>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</si>
  <si>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</si>
  <si>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</si>
  <si>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</si>
  <si>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</si>
  <si>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</si>
  <si>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</si>
  <si>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</si>
  <si>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</si>
  <si>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</si>
  <si>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</si>
  <si>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</si>
  <si>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</si>
  <si>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</si>
  <si>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</si>
  <si>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</si>
  <si>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</si>
  <si>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</si>
  <si>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</si>
  <si>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</si>
  <si>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</si>
  <si>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</si>
  <si>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</si>
  <si>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</si>
  <si>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</si>
  <si>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</si>
  <si>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</si>
  <si>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</si>
  <si>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</si>
  <si>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</si>
  <si>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</si>
  <si>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</si>
  <si>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</si>
  <si>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</si>
  <si>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</si>
  <si>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</si>
  <si>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</si>
  <si>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</si>
  <si>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</si>
  <si>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</si>
  <si>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</si>
  <si>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</si>
  <si>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</si>
  <si>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</si>
  <si>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</si>
  <si>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</si>
  <si>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</si>
  <si>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</si>
  <si>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</si>
  <si>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</si>
  <si>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</si>
  <si>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</si>
  <si>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</si>
  <si>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</si>
  <si>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</si>
  <si>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</si>
  <si>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</si>
  <si>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</si>
  <si>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</si>
  <si>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</si>
  <si>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</si>
  <si>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</si>
  <si>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</si>
  <si>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</si>
  <si>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</si>
  <si>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</si>
  <si>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</si>
  <si>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</si>
  <si>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</si>
  <si>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</si>
  <si>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</si>
  <si>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</si>
  <si>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</si>
  <si>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</si>
  <si>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</si>
  <si>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</si>
  <si>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</si>
  <si>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</si>
  <si>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</si>
  <si>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</si>
  <si>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</si>
  <si>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</si>
  <si>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</si>
  <si>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</si>
  <si>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</si>
  <si>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</si>
  <si>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</si>
  <si>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</si>
  <si>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</si>
  <si>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</si>
  <si>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</si>
  <si>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</si>
  <si>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</si>
  <si>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</si>
  <si>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</si>
  <si>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</si>
  <si>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</si>
  <si>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</si>
  <si>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</si>
  <si>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</si>
  <si>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</si>
  <si>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</si>
  <si>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</si>
  <si>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</si>
  <si>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</si>
  <si>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</si>
  <si>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</si>
  <si>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</si>
  <si>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</si>
  <si>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</si>
  <si>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</si>
  <si>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</si>
  <si>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</si>
  <si>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</si>
  <si>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</si>
  <si>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</si>
  <si>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</si>
  <si>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</si>
  <si>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</si>
  <si>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</si>
  <si>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</si>
  <si>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</si>
  <si>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</si>
  <si>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</si>
  <si>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</si>
  <si>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</si>
  <si>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</si>
  <si>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</si>
  <si>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</si>
  <si>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</si>
  <si>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</si>
  <si>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</si>
  <si>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</si>
  <si>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</si>
  <si>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</si>
  <si>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</si>
  <si>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</si>
  <si>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</si>
  <si>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</si>
  <si>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</si>
  <si>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</si>
  <si>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</si>
  <si>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</si>
  <si>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</si>
  <si>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</si>
  <si>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</si>
  <si>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</si>
  <si>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</si>
  <si>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</si>
  <si>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</si>
  <si>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</si>
  <si>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</si>
  <si>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</si>
  <si>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</si>
  <si>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</si>
  <si>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</si>
  <si>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</si>
  <si>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</si>
  <si>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</si>
  <si>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</si>
  <si>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</si>
  <si>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</si>
  <si>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</si>
  <si>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</si>
  <si>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</si>
  <si>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</si>
  <si>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</si>
  <si>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</si>
  <si>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</si>
  <si>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</si>
  <si>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</si>
  <si>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</si>
  <si>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</si>
  <si>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</si>
  <si>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</si>
  <si>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</si>
  <si>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</si>
  <si>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</si>
  <si>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</si>
  <si>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</si>
  <si>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</si>
  <si>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</si>
  <si>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</si>
  <si>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</si>
  <si>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</si>
  <si>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</si>
  <si>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</si>
  <si>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</si>
  <si>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</si>
  <si>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</si>
  <si>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</si>
  <si>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</si>
  <si>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</si>
  <si>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</si>
  <si>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</si>
  <si>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</si>
  <si>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</si>
  <si>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</si>
  <si>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</si>
  <si>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</si>
  <si>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</si>
  <si>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</si>
  <si>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</si>
  <si>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</si>
  <si>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</si>
  <si>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</si>
  <si>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</si>
  <si>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</si>
  <si>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</si>
  <si>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</si>
  <si>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</si>
  <si>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</si>
  <si>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</si>
  <si>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</si>
  <si>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</si>
  <si>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</si>
  <si>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</si>
  <si>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</si>
  <si>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</si>
  <si>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</si>
  <si>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</si>
  <si>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</si>
  <si>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</si>
  <si>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</si>
  <si>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</si>
  <si>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</si>
  <si>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</si>
  <si>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</si>
  <si>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</si>
  <si>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</si>
  <si>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</si>
  <si>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</si>
  <si>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</si>
  <si>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</si>
  <si>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</si>
  <si>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</si>
  <si>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</si>
  <si>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</si>
  <si>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</si>
  <si>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</si>
  <si>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</si>
  <si>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</si>
  <si>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</si>
  <si>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</si>
  <si>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</si>
  <si>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</si>
  <si>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</si>
  <si>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</si>
  <si>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</si>
  <si>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</si>
  <si>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</si>
  <si>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</si>
  <si>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</si>
  <si>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</si>
  <si>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</si>
  <si>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</si>
  <si>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</si>
  <si>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</si>
  <si>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</si>
  <si>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</si>
  <si>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</si>
  <si>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</si>
  <si>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</si>
  <si>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</si>
  <si>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</si>
  <si>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</si>
  <si>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</si>
  <si>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</si>
  <si>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</si>
  <si>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</si>
  <si>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</si>
  <si>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</si>
  <si>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</si>
  <si>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</si>
  <si>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</si>
  <si>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</si>
  <si>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</si>
  <si>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</si>
  <si>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</si>
  <si>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</si>
  <si>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</si>
  <si>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</si>
  <si>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</si>
  <si>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</si>
  <si>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</si>
  <si>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</si>
  <si>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</si>
  <si>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</si>
  <si>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</si>
  <si>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</si>
  <si>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</si>
  <si>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</si>
  <si>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</si>
  <si>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</si>
  <si>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</si>
  <si>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</si>
  <si>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</si>
  <si>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</si>
  <si>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</si>
  <si>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</si>
  <si>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</si>
  <si>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</si>
  <si>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</si>
  <si>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</si>
  <si>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</si>
  <si>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</si>
  <si>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</si>
  <si>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</si>
  <si>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</si>
  <si>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</si>
  <si>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</si>
  <si>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</si>
  <si>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</si>
  <si>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</si>
  <si>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</si>
  <si>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</si>
  <si>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</si>
  <si>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</si>
  <si>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</si>
  <si>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</si>
  <si>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</si>
  <si>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</si>
  <si>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</si>
  <si>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</si>
  <si>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</si>
  <si>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</si>
  <si>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</si>
  <si>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</si>
  <si>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</si>
  <si>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</si>
  <si>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</si>
  <si>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</si>
  <si>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</si>
  <si>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</si>
  <si>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</si>
  <si>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</si>
  <si>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</si>
  <si>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</si>
  <si>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</si>
  <si>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</si>
  <si>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</si>
  <si>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</si>
  <si>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</si>
  <si>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</si>
  <si>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</si>
  <si>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</si>
  <si>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</si>
  <si>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</si>
  <si>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</si>
  <si>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</si>
  <si>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</si>
  <si>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</si>
  <si>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</si>
  <si>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</si>
  <si>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</si>
  <si>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</si>
  <si>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</si>
  <si>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</si>
  <si>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</si>
  <si>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</si>
  <si>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</si>
  <si>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</si>
  <si>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</si>
  <si>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</si>
  <si>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</si>
  <si>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</si>
  <si>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</si>
  <si>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</si>
  <si>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</si>
  <si>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</si>
  <si>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</si>
  <si>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</si>
  <si>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</si>
  <si>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</si>
  <si>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</si>
  <si>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</si>
  <si>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</si>
  <si>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</si>
  <si>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</si>
  <si>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</si>
  <si>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</si>
  <si>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</si>
  <si>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</si>
  <si>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</si>
  <si>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</si>
  <si>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</si>
  <si>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</si>
  <si>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</si>
  <si>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</si>
  <si>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</si>
  <si>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</si>
  <si>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</si>
  <si>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</si>
  <si>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</si>
  <si>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</si>
  <si>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</si>
  <si>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</si>
  <si>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</si>
  <si>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</si>
  <si>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</si>
  <si>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</si>
  <si>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</si>
  <si>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</si>
  <si>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</si>
  <si>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</si>
  <si>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</si>
  <si>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</si>
  <si>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</si>
  <si>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</si>
  <si>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</si>
  <si>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</si>
  <si>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</si>
  <si>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</si>
  <si>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</si>
  <si>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</si>
  <si>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</si>
  <si>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</si>
  <si>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</si>
  <si>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</si>
  <si>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</si>
  <si>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</si>
  <si>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</si>
  <si>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</si>
  <si>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</si>
  <si>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</si>
  <si>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</si>
  <si>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</si>
  <si>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</si>
  <si>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</si>
  <si>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</si>
  <si>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</si>
  <si>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</si>
  <si>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</si>
  <si>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</si>
  <si>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</si>
  <si>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</si>
  <si>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</si>
  <si>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</si>
  <si>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</si>
  <si>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</si>
  <si>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</si>
  <si>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</si>
  <si>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</si>
  <si>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</si>
  <si>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</si>
  <si>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</si>
  <si>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</si>
  <si>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</si>
  <si>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</si>
  <si>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</si>
  <si>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</si>
  <si>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</si>
  <si>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</si>
  <si>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</si>
  <si>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</si>
  <si>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</si>
  <si>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</si>
  <si>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</si>
  <si>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</si>
  <si>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</si>
  <si>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</si>
  <si>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</si>
  <si>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</si>
  <si>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</si>
  <si>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</si>
  <si>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</si>
  <si>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</si>
  <si>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</si>
  <si>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</si>
  <si>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</si>
  <si>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</si>
  <si>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</si>
  <si>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</si>
  <si>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</si>
  <si>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</si>
  <si>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</si>
  <si>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</si>
  <si>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</si>
  <si>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</si>
  <si>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</si>
  <si>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</si>
  <si>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</si>
  <si>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</si>
  <si>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</si>
  <si>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</si>
  <si>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</si>
  <si>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</si>
  <si>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</si>
  <si>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</si>
  <si>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</si>
  <si>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</si>
  <si>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</si>
  <si>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</si>
  <si>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</si>
  <si>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</si>
  <si>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</si>
  <si>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</si>
  <si>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</si>
  <si>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</si>
  <si>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</si>
  <si>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</si>
  <si>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</si>
  <si>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</si>
  <si>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</si>
  <si>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</si>
  <si>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</si>
  <si>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</si>
  <si>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</si>
  <si>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</si>
  <si>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</si>
  <si>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</si>
  <si>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</si>
  <si>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</si>
  <si>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</si>
  <si>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</si>
  <si>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</si>
  <si>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</si>
  <si>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</si>
  <si>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</si>
  <si>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</si>
  <si>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</si>
  <si>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</si>
  <si>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</si>
  <si>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</si>
  <si>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</si>
  <si>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</si>
  <si>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</si>
  <si>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</si>
  <si>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</si>
  <si>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</si>
  <si>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</si>
  <si>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</si>
  <si>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</si>
  <si>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</si>
  <si>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</si>
  <si>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</si>
  <si>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</si>
  <si>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</si>
  <si>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</si>
  <si>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</si>
  <si>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</si>
  <si>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</si>
  <si>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</si>
  <si>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</si>
  <si>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</si>
  <si>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</si>
  <si>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</si>
  <si>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</si>
  <si>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</si>
  <si>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</si>
  <si>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</si>
  <si>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</si>
  <si>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</si>
  <si>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</si>
  <si>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</si>
  <si>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</si>
  <si>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</si>
  <si>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</si>
  <si>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</si>
  <si>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</si>
  <si>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</si>
  <si>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</si>
  <si>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</si>
  <si>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</si>
  <si>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</si>
  <si>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</si>
  <si>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</si>
  <si>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</si>
  <si>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</si>
  <si>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</si>
  <si>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</si>
  <si>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</si>
  <si>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</si>
  <si>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</si>
  <si>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</si>
  <si>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</si>
  <si>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</si>
  <si>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</si>
  <si>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</si>
  <si>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</si>
  <si>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</si>
  <si>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</si>
  <si>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</si>
  <si>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</si>
  <si>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</si>
  <si>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</si>
  <si>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</si>
  <si>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</si>
  <si>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</si>
  <si>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</si>
  <si>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</si>
  <si>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</si>
  <si>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</si>
  <si>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</si>
  <si>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</si>
  <si>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</si>
  <si>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</si>
  <si>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</si>
  <si>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</si>
  <si>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</si>
  <si>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</si>
  <si>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</si>
  <si>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</si>
  <si>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</si>
  <si>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</si>
  <si>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</si>
  <si>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</si>
  <si>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</si>
  <si>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</si>
  <si>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</si>
  <si>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</si>
  <si>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</si>
  <si>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</si>
  <si>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</si>
  <si>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</si>
  <si>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</si>
  <si>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</si>
  <si>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</si>
  <si>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</si>
  <si>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</si>
  <si>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</si>
  <si>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</si>
  <si>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</si>
  <si>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</si>
  <si>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</si>
  <si>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</si>
  <si>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</si>
  <si>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</si>
  <si>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</si>
  <si>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</si>
  <si>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</si>
  <si>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</si>
  <si>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</si>
  <si>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</si>
  <si>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</si>
  <si>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</si>
  <si>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</si>
  <si>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</si>
  <si>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</si>
  <si>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</si>
  <si>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</si>
  <si>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</si>
  <si>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</si>
  <si>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</si>
  <si>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</si>
  <si>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</si>
  <si>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</si>
  <si>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</si>
  <si>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</si>
  <si>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</si>
  <si>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</si>
  <si>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</si>
  <si>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</si>
  <si>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</si>
  <si>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</si>
  <si>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</si>
  <si>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</si>
  <si>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</si>
  <si>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</si>
  <si>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</si>
  <si>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</si>
  <si>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</si>
  <si>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</si>
  <si>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</si>
  <si>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</si>
  <si>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</si>
  <si>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</si>
  <si>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</si>
  <si>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</si>
  <si>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</si>
  <si>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</si>
  <si>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</si>
  <si>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</si>
  <si>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</si>
  <si>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</si>
  <si>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</si>
  <si>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</si>
  <si>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</si>
  <si>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</si>
  <si>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</si>
  <si>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</si>
  <si>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</si>
  <si>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</si>
  <si>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</si>
  <si>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</si>
  <si>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</si>
  <si>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</si>
  <si>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</si>
  <si>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</si>
  <si>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</si>
  <si>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</si>
  <si>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</si>
  <si>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</si>
  <si>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</si>
  <si>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</si>
  <si>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</si>
  <si>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</si>
  <si>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</si>
  <si>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</si>
  <si>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</si>
  <si>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</si>
  <si>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</si>
  <si>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</si>
  <si>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</si>
  <si>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</si>
  <si>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</si>
  <si>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</si>
  <si>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</si>
  <si>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</si>
  <si>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</si>
  <si>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</si>
  <si>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</si>
  <si>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</si>
  <si>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</si>
  <si>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</si>
  <si>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</si>
  <si>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</si>
  <si>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</si>
  <si>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</si>
  <si>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</si>
  <si>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</si>
  <si>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</si>
  <si>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</si>
  <si>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</si>
  <si>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</si>
  <si>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</si>
  <si>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</si>
  <si>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</si>
  <si>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</si>
  <si>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</si>
  <si>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</si>
  <si>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</si>
  <si>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</si>
  <si>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</si>
  <si>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</si>
  <si>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</si>
  <si>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</si>
  <si>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</si>
  <si>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</si>
  <si>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</si>
  <si>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</si>
  <si>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</si>
  <si>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</si>
  <si>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</si>
  <si>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</si>
  <si>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</si>
  <si>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</si>
  <si>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</si>
  <si>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</si>
  <si>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</si>
  <si>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</si>
  <si>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</si>
  <si>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</si>
  <si>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</si>
  <si>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</si>
  <si>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</si>
  <si>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</si>
  <si>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</si>
  <si>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</si>
  <si>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</si>
  <si>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</si>
  <si>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</si>
  <si>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</si>
  <si>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</si>
  <si>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</si>
  <si>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</si>
  <si>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</si>
  <si>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</si>
  <si>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</si>
  <si>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</si>
  <si>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</si>
  <si>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</si>
  <si>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</si>
  <si>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</si>
  <si>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</si>
  <si>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</si>
  <si>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</si>
  <si>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</si>
  <si>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</si>
  <si>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</si>
  <si>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</si>
  <si>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</si>
  <si>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</si>
  <si>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</si>
  <si>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</si>
  <si>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</si>
  <si>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</si>
  <si>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</si>
  <si>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</si>
  <si>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</si>
  <si>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</si>
  <si>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</si>
  <si>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</si>
  <si>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</si>
  <si>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</si>
  <si>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</si>
  <si>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</si>
  <si>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</si>
  <si>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</si>
  <si>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</si>
  <si>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</si>
  <si>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</si>
  <si>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</si>
  <si>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</si>
  <si>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</si>
  <si>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</si>
  <si>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</si>
  <si>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</si>
  <si>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</si>
  <si>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</si>
  <si>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</si>
  <si>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</si>
  <si>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</si>
  <si>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</si>
  <si>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</si>
  <si>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</si>
  <si>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</si>
  <si>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</si>
  <si>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</si>
  <si>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</si>
  <si>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</si>
  <si>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</si>
  <si>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</si>
  <si>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</si>
  <si>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</si>
  <si>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</si>
  <si>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</si>
  <si>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</si>
  <si>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</si>
  <si>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</si>
  <si>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</si>
  <si>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</si>
  <si>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</si>
  <si>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</si>
  <si>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</si>
  <si>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</si>
  <si>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</si>
  <si>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</si>
  <si>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</si>
  <si>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</si>
  <si>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</si>
  <si>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</si>
  <si>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</si>
  <si>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</si>
  <si>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</si>
  <si>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</si>
  <si>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</si>
  <si>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</si>
  <si>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</si>
  <si>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</si>
  <si>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</si>
  <si>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</si>
  <si>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</si>
  <si>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</si>
  <si>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</si>
  <si>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</si>
  <si>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</si>
  <si>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</si>
  <si>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</si>
  <si>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</si>
  <si>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</si>
  <si>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</si>
  <si>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</si>
  <si>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</si>
  <si>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</si>
  <si>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</si>
  <si>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</si>
  <si>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</si>
  <si>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</si>
  <si>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</si>
  <si>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</si>
  <si>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</si>
  <si>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</si>
  <si>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</si>
  <si>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</si>
  <si>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</si>
  <si>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</si>
  <si>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</si>
  <si>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</si>
  <si>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</si>
  <si>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</si>
  <si>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</si>
  <si>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</si>
  <si>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</si>
  <si>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</si>
  <si>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</si>
  <si>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</si>
  <si>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</si>
  <si>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</si>
  <si>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</si>
  <si>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</si>
  <si>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</si>
  <si>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</si>
  <si>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</si>
  <si>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</si>
  <si>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</si>
  <si>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</si>
  <si>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</si>
  <si>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</si>
  <si>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</si>
  <si>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</si>
  <si>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</si>
  <si>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</si>
  <si>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</si>
  <si>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</si>
  <si>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</si>
  <si>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</si>
  <si>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</si>
  <si>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</si>
  <si>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</si>
  <si>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</si>
  <si>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</si>
  <si>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</si>
  <si>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</si>
  <si>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</si>
  <si>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</si>
  <si>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</si>
  <si>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</si>
  <si>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</si>
  <si>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</si>
  <si>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</si>
  <si>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</si>
  <si>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</si>
  <si>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</si>
  <si>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</si>
  <si>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</si>
  <si>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</si>
  <si>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</si>
  <si>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</si>
  <si>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</si>
  <si>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</si>
  <si>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</si>
  <si>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</si>
  <si>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</si>
  <si>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</si>
  <si>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</si>
  <si>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</si>
  <si>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</si>
  <si>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</si>
  <si>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</si>
  <si>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</si>
  <si>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</si>
  <si>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</si>
  <si>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</si>
  <si>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</si>
  <si>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</si>
  <si>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</si>
  <si>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</si>
  <si>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</si>
  <si>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</si>
  <si>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</si>
  <si>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</si>
  <si>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</si>
  <si>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</si>
  <si>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</si>
  <si>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</si>
  <si>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</si>
  <si>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</si>
  <si>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</si>
  <si>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</si>
  <si>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</si>
  <si>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</si>
  <si>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</si>
  <si>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</si>
  <si>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</si>
  <si>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</si>
  <si>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</si>
  <si>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</si>
  <si>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</si>
  <si>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</si>
  <si>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</si>
  <si>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</si>
  <si>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</si>
  <si>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</si>
  <si>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</si>
  <si>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</si>
  <si>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</si>
  <si>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</si>
  <si>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</si>
  <si>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</si>
  <si>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</si>
  <si>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</si>
  <si>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</si>
  <si>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</si>
  <si>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</si>
  <si>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</si>
  <si>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</si>
  <si>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</si>
  <si>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</si>
  <si>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</si>
  <si>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</si>
  <si>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</si>
  <si>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</si>
  <si>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</si>
  <si>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</si>
  <si>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</si>
  <si>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</si>
  <si>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</si>
  <si>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</si>
  <si>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</si>
  <si>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</si>
  <si>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</si>
  <si>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</si>
  <si>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</si>
  <si>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</si>
  <si>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</si>
  <si>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</si>
  <si>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</si>
  <si>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</si>
  <si>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</si>
  <si>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</si>
  <si>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</si>
  <si>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</si>
  <si>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</si>
  <si>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</si>
  <si>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</si>
  <si>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</si>
  <si>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</si>
  <si>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</si>
  <si>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</si>
  <si>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</si>
  <si>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</si>
  <si>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</si>
  <si>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</si>
  <si>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</si>
  <si>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</si>
  <si>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</si>
  <si>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</si>
  <si>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</si>
  <si>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</si>
  <si>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</si>
  <si>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</si>
  <si>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</si>
  <si>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</si>
  <si>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</si>
  <si>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</si>
  <si>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</si>
  <si>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</si>
  <si>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</si>
  <si>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</si>
  <si>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</si>
  <si>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</si>
  <si>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</si>
  <si>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</si>
  <si>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</si>
  <si>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</si>
  <si>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</si>
  <si>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</si>
  <si>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</si>
  <si>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</si>
  <si>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</si>
  <si>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</si>
  <si>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</si>
  <si>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</si>
  <si>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</si>
  <si>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</si>
  <si>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</si>
  <si>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</si>
  <si>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</si>
  <si>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</si>
  <si>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</si>
  <si>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</si>
  <si>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</si>
  <si>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</si>
  <si>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</si>
  <si>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</si>
  <si>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</si>
  <si>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</si>
  <si>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</si>
  <si>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</si>
  <si>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</si>
  <si>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</si>
  <si>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</si>
  <si>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</si>
  <si>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</si>
  <si>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</si>
  <si>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</si>
  <si>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</si>
  <si>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</si>
  <si>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</si>
  <si>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</si>
  <si>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</si>
  <si>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</si>
  <si>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</si>
  <si>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</si>
  <si>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</si>
  <si>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</si>
  <si>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</si>
  <si>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</si>
  <si>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</si>
  <si>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</si>
  <si>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</si>
  <si>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</si>
  <si>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</si>
  <si>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</si>
  <si>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</si>
  <si>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</si>
  <si>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</si>
  <si>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</si>
  <si>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</si>
  <si>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</si>
  <si>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</si>
  <si>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</si>
  <si>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</si>
  <si>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</si>
  <si>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</si>
  <si>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</si>
  <si>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</si>
  <si>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</si>
  <si>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</si>
  <si>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</si>
  <si>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</si>
  <si>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</si>
  <si>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</si>
  <si>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</si>
  <si>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</si>
  <si>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</si>
  <si>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</si>
  <si>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</si>
  <si>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</si>
  <si>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</si>
  <si>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</si>
  <si>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</si>
  <si>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</si>
  <si>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</si>
  <si>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</si>
  <si>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</si>
  <si>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</si>
  <si>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</si>
  <si>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</si>
  <si>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</si>
  <si>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</si>
  <si>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</si>
  <si>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</si>
  <si>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</si>
  <si>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</si>
  <si>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</si>
  <si>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</si>
  <si>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</si>
  <si>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</si>
  <si>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</si>
  <si>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</si>
  <si>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</si>
  <si>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</si>
  <si>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</si>
  <si>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</si>
  <si>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</si>
  <si>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</si>
  <si>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</si>
  <si>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</si>
  <si>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</si>
  <si>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</si>
  <si>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</si>
  <si>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</si>
  <si>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</si>
  <si>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</si>
  <si>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</si>
  <si>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</si>
  <si>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</si>
  <si>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</si>
  <si>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</si>
  <si>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</si>
  <si>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</si>
  <si>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</si>
  <si>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</si>
  <si>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</si>
  <si>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</si>
  <si>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</si>
  <si>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</si>
  <si>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</si>
  <si>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</si>
  <si>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</si>
  <si>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</si>
  <si>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</si>
  <si>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</si>
  <si>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</si>
  <si>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</si>
  <si>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</si>
  <si>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</si>
  <si>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</si>
  <si>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</si>
  <si>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</si>
  <si>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</si>
  <si>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</si>
  <si>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</si>
  <si>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</si>
  <si>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</si>
  <si>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</si>
  <si>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</si>
  <si>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</si>
  <si>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</si>
  <si>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</si>
  <si>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</si>
  <si>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</si>
  <si>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</si>
  <si>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</si>
  <si>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</si>
  <si>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</si>
  <si>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</si>
  <si>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</si>
  <si>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</si>
  <si>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</si>
  <si>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</si>
  <si>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</si>
  <si>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</si>
  <si>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</si>
  <si>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</si>
  <si>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</si>
  <si>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</si>
  <si>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</si>
  <si>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</si>
  <si>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</si>
  <si>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</si>
  <si>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</si>
  <si>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</si>
  <si>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</si>
  <si>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</si>
  <si>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</si>
  <si>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</si>
  <si>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</si>
  <si>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</si>
  <si>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</si>
  <si>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</si>
  <si>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</si>
  <si>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</si>
  <si>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</si>
  <si>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</si>
  <si>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</si>
  <si>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</si>
  <si>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</si>
  <si>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</si>
  <si>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</si>
  <si>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</si>
  <si>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</si>
  <si>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</si>
  <si>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</si>
  <si>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</si>
  <si>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</si>
  <si>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</si>
  <si>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</si>
  <si>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</si>
  <si>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</si>
  <si>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</si>
  <si>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</si>
  <si>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</si>
  <si>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</si>
  <si>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</si>
  <si>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</si>
  <si>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</si>
  <si>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</si>
  <si>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</si>
  <si>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</si>
  <si>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</si>
  <si>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</si>
  <si>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</si>
  <si>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</si>
  <si>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</si>
  <si>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</si>
  <si>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</si>
  <si>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</si>
  <si>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</si>
  <si>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</si>
  <si>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</si>
  <si>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</si>
  <si>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</si>
  <si>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</si>
  <si>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</si>
  <si>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</si>
  <si>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</si>
  <si>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</si>
  <si>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</si>
  <si>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</si>
  <si>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</si>
  <si>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</si>
  <si>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</si>
  <si>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</si>
  <si>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</si>
  <si>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</si>
  <si>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</si>
  <si>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</si>
  <si>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</si>
  <si>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</si>
  <si>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</si>
  <si>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</si>
  <si>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</si>
  <si>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</si>
  <si>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</si>
  <si>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</si>
  <si>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</si>
  <si>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</si>
  <si>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</si>
  <si>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</si>
  <si>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</si>
  <si>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</si>
  <si>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</si>
  <si>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</si>
  <si>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</si>
  <si>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</si>
  <si>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</si>
  <si>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</si>
  <si>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</si>
  <si>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</si>
  <si>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</si>
  <si>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</si>
  <si>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</si>
  <si>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</si>
  <si>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</si>
  <si>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</si>
  <si>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</si>
  <si>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</si>
  <si>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</si>
  <si>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</si>
  <si>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</si>
  <si>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</si>
  <si>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</si>
  <si>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</si>
  <si>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</si>
  <si>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</si>
  <si>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</si>
  <si>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</si>
  <si>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</si>
  <si>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</si>
  <si>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</si>
  <si>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</si>
  <si>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</si>
  <si>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</si>
  <si>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</si>
  <si>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</si>
  <si>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</si>
  <si>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</si>
  <si>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</si>
  <si>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</si>
  <si>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</si>
  <si>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</si>
  <si>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</si>
  <si>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</si>
  <si>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</si>
  <si>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</si>
  <si>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</si>
  <si>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</si>
  <si>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</si>
  <si>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</si>
  <si>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</si>
  <si>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</si>
  <si>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</si>
  <si>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</si>
  <si>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</si>
  <si>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</si>
  <si>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</si>
  <si>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</si>
  <si>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</si>
  <si>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</si>
  <si>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</si>
  <si>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</si>
  <si>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</si>
  <si>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</si>
  <si>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</si>
  <si>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</si>
  <si>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</si>
  <si>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</si>
  <si>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</si>
  <si>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</si>
  <si>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</si>
  <si>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</si>
  <si>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</si>
  <si>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</si>
  <si>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</si>
  <si>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</si>
  <si>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</si>
  <si>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</si>
  <si>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</si>
  <si>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</si>
  <si>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</si>
  <si>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</si>
  <si>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</si>
  <si>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</si>
  <si>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</si>
  <si>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</si>
  <si>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</si>
  <si>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</si>
  <si>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</si>
  <si>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</si>
  <si>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</si>
  <si>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</si>
  <si>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</si>
  <si>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</si>
  <si>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</si>
  <si>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</si>
  <si>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</si>
  <si>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</si>
  <si>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</si>
  <si>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</si>
  <si>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</si>
  <si>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</si>
  <si>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</si>
  <si>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</si>
  <si>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</si>
  <si>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</si>
  <si>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</si>
  <si>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</si>
  <si>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</si>
  <si>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</si>
  <si>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</si>
  <si>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</si>
  <si>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</si>
  <si>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</si>
  <si>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</si>
  <si>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</si>
  <si>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</si>
  <si>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</si>
  <si>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</si>
  <si>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</si>
  <si>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</si>
  <si>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</si>
  <si>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</si>
  <si>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</si>
  <si>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</si>
  <si>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</si>
  <si>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</si>
  <si>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</si>
  <si>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</si>
  <si>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</si>
  <si>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</si>
  <si>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</si>
  <si>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</si>
  <si>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</si>
  <si>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</si>
  <si>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</si>
  <si>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</si>
  <si>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</si>
  <si>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</si>
  <si>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</si>
  <si>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</si>
  <si>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</si>
  <si>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</si>
  <si>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</si>
  <si>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</si>
  <si>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</si>
  <si>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</si>
  <si>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</si>
  <si>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</si>
  <si>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</si>
  <si>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</si>
  <si>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</si>
  <si>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</si>
  <si>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</si>
  <si>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</si>
  <si>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</si>
  <si>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</si>
  <si>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</si>
  <si>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</si>
  <si>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</si>
  <si>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</si>
  <si>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</si>
  <si>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</si>
  <si>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</si>
  <si>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</si>
  <si>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</si>
  <si>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</si>
  <si>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</si>
  <si>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</si>
  <si>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</si>
  <si>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</si>
  <si>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</si>
  <si>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</si>
  <si>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</si>
  <si>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</si>
  <si>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</si>
  <si>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</si>
  <si>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</si>
  <si>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</si>
  <si>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</si>
  <si>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</si>
  <si>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</si>
  <si>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</si>
  <si>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</si>
  <si>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</si>
  <si>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</si>
  <si>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</si>
  <si>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</si>
  <si>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</si>
  <si>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</si>
  <si>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</si>
  <si>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</si>
  <si>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</si>
  <si>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</si>
  <si>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</si>
  <si>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</si>
  <si>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</si>
  <si>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</si>
  <si>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</si>
  <si>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</si>
  <si>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</si>
  <si>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</si>
  <si>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</si>
  <si>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</si>
  <si>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</si>
  <si>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</si>
  <si>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</si>
  <si>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</si>
  <si>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</si>
  <si>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</si>
  <si>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</si>
  <si>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</si>
  <si>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</si>
  <si>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</si>
  <si>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</si>
  <si>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</si>
  <si>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</si>
  <si>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</si>
  <si>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</si>
  <si>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</si>
  <si>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</si>
  <si>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</si>
  <si>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</si>
  <si>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</si>
  <si>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</si>
  <si>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</si>
  <si>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</si>
  <si>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</si>
  <si>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</si>
  <si>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</si>
  <si>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</si>
  <si>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</si>
  <si>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</si>
  <si>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</si>
  <si>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</si>
  <si>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</si>
  <si>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</si>
  <si>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</si>
  <si>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</si>
  <si>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</si>
  <si>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</si>
  <si>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</si>
  <si>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</si>
  <si>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</si>
  <si>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</si>
  <si>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</si>
  <si>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</si>
  <si>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</si>
  <si>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</si>
  <si>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</si>
  <si>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</si>
  <si>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</si>
  <si>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</si>
  <si>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</si>
  <si>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</si>
  <si>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</si>
  <si>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</si>
  <si>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</si>
  <si>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</si>
  <si>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</si>
  <si>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</si>
  <si>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</si>
  <si>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</si>
  <si>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</si>
  <si>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</si>
  <si>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</si>
  <si>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</si>
  <si>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</si>
  <si>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</si>
  <si>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</si>
  <si>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</si>
  <si>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</si>
  <si>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</si>
  <si>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</si>
  <si>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</si>
  <si>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</si>
  <si>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</si>
  <si>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</si>
  <si>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</si>
  <si>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</si>
  <si>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</si>
  <si>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</si>
  <si>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</si>
  <si>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</si>
  <si>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</si>
  <si>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</si>
  <si>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</si>
  <si>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</si>
  <si>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</si>
  <si>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</si>
  <si>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</si>
  <si>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</si>
  <si>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</si>
  <si>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</si>
  <si>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</si>
  <si>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</si>
  <si>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</si>
  <si>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</si>
  <si>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</si>
  <si>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</si>
  <si>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</si>
  <si>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</si>
  <si>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</si>
  <si>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</si>
  <si>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</si>
  <si>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</si>
  <si>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</si>
  <si>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</si>
  <si>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</si>
  <si>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</si>
  <si>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</si>
  <si>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</si>
  <si>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</si>
  <si>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</si>
  <si>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</si>
  <si>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</si>
  <si>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</si>
  <si>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</si>
  <si>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</si>
  <si>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</si>
  <si>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</si>
  <si>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</si>
  <si>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</si>
  <si>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</si>
  <si>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</si>
  <si>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</si>
  <si>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</si>
  <si>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</si>
  <si>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</si>
  <si>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</si>
  <si>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</si>
  <si>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</si>
  <si>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</si>
  <si>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</si>
  <si>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</si>
  <si>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</si>
  <si>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</si>
  <si>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</si>
  <si>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</si>
  <si>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</si>
  <si>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</si>
  <si>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</si>
  <si>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</si>
  <si>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</si>
  <si>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</si>
  <si>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</si>
  <si>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</si>
  <si>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</si>
  <si>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</si>
  <si>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</si>
  <si>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</si>
  <si>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</si>
  <si>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</si>
  <si>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</si>
  <si>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</si>
  <si>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</si>
  <si>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</si>
  <si>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</si>
  <si>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</si>
  <si>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</si>
  <si>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</si>
  <si>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</si>
  <si>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</si>
  <si>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</si>
  <si>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</si>
  <si>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</si>
  <si>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</si>
  <si>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</si>
  <si>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</si>
  <si>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</si>
  <si>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</si>
  <si>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</si>
  <si>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</si>
  <si>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</si>
  <si>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</si>
  <si>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</si>
  <si>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</si>
  <si>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</si>
  <si>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</si>
  <si>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</si>
  <si>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</si>
  <si>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</si>
  <si>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</si>
  <si>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</si>
  <si>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</si>
  <si>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</si>
  <si>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</si>
  <si>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</si>
  <si>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</si>
  <si>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</si>
  <si>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</si>
  <si>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</si>
  <si>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</si>
  <si>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</si>
  <si>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</si>
  <si>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</si>
  <si>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</si>
  <si>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</si>
  <si>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</si>
  <si>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</si>
  <si>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</si>
  <si>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</si>
  <si>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</si>
  <si>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</si>
  <si>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</si>
  <si>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</si>
  <si>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</si>
  <si>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</si>
  <si>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</si>
  <si>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</si>
  <si>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</si>
  <si>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</si>
  <si>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</si>
  <si>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</si>
  <si>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</si>
  <si>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</si>
  <si>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</si>
  <si>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</si>
  <si>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</si>
  <si>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</si>
  <si>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</si>
  <si>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</si>
  <si>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</si>
  <si>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</si>
  <si>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</si>
  <si>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</si>
  <si>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</si>
  <si>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</si>
  <si>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</si>
  <si>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</si>
  <si>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</si>
  <si>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</si>
  <si>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</si>
  <si>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</si>
  <si>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</si>
  <si>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</si>
  <si>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</si>
  <si>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</si>
  <si>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</si>
  <si>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</si>
  <si>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</si>
  <si>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</si>
  <si>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</si>
  <si>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</si>
  <si>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</si>
  <si>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</si>
  <si>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</si>
  <si>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</si>
  <si>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</si>
  <si>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</si>
  <si>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</si>
  <si>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</si>
  <si>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</si>
  <si>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</si>
  <si>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</si>
  <si>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</si>
  <si>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</si>
  <si>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</si>
  <si>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</si>
  <si>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</si>
  <si>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</si>
  <si>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</si>
  <si>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</si>
  <si>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</si>
  <si>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</si>
  <si>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</si>
  <si>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</si>
  <si>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</si>
  <si>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</si>
  <si>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</si>
  <si>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</si>
  <si>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</si>
  <si>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</si>
  <si>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</si>
  <si>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</si>
  <si>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</si>
  <si>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</si>
  <si>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</si>
  <si>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</si>
  <si>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</si>
  <si>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</si>
  <si>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</si>
  <si>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</si>
  <si>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</si>
  <si>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</si>
  <si>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</si>
  <si>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</si>
  <si>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</si>
  <si>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</si>
  <si>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</si>
  <si>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</si>
  <si>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</si>
  <si>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</si>
  <si>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</si>
  <si>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</si>
  <si>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</si>
  <si>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</si>
  <si>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</si>
  <si>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</si>
  <si>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</si>
  <si>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</si>
  <si>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</si>
  <si>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</si>
  <si>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</si>
  <si>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</si>
  <si>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</si>
  <si>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</si>
  <si>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</si>
  <si>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</si>
  <si>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</si>
  <si>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</si>
  <si>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</si>
  <si>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</si>
  <si>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</si>
  <si>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</si>
  <si>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</si>
  <si>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</si>
  <si>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</si>
  <si>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</si>
  <si>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</si>
  <si>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</si>
  <si>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</si>
  <si>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</si>
  <si>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</si>
  <si>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</si>
  <si>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</si>
  <si>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</si>
  <si>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</si>
  <si>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</si>
  <si>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</si>
  <si>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</si>
  <si>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</si>
  <si>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</si>
  <si>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</si>
  <si>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</si>
  <si>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</si>
  <si>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</si>
  <si>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</si>
  <si>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</si>
  <si>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</si>
  <si>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</si>
  <si>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</si>
  <si>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</si>
  <si>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</si>
  <si>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</si>
  <si>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</si>
  <si>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</si>
  <si>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</si>
  <si>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</si>
  <si>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</si>
  <si>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</si>
  <si>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</si>
  <si>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</si>
  <si>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</si>
  <si>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</si>
  <si>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</si>
  <si>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</si>
  <si>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</si>
  <si>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</si>
  <si>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</si>
  <si>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</si>
  <si>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</si>
  <si>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</si>
  <si>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</si>
  <si>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</si>
  <si>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</si>
  <si>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</si>
  <si>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</si>
  <si>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</si>
  <si>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</si>
  <si>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</si>
  <si>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</si>
  <si>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</si>
  <si>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</si>
  <si>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</si>
  <si>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</si>
  <si>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</si>
  <si>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</si>
  <si>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</si>
  <si>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</si>
  <si>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</si>
  <si>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</si>
  <si>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</si>
  <si>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</si>
  <si>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</si>
  <si>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</si>
  <si>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</si>
  <si>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</si>
  <si>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</si>
  <si>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</si>
  <si>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</si>
  <si>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</si>
  <si>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</si>
  <si>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</si>
  <si>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</si>
  <si>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</si>
  <si>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</si>
  <si>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</si>
  <si>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</si>
  <si>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</si>
  <si>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</si>
  <si>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</si>
  <si>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</si>
  <si>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</si>
  <si>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</si>
  <si>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</si>
  <si>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</si>
  <si>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</si>
  <si>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</si>
  <si>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</si>
  <si>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</si>
  <si>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</si>
  <si>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</si>
  <si>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</si>
  <si>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</si>
  <si>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</si>
  <si>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</si>
  <si>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</si>
  <si>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</si>
  <si>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</si>
  <si>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</si>
  <si>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</si>
  <si>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</si>
  <si>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</si>
  <si>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</si>
  <si>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</si>
  <si>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</si>
  <si>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</si>
  <si>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</si>
  <si>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</si>
  <si>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</si>
  <si>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</si>
  <si>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</si>
  <si>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</si>
  <si>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</si>
  <si>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</si>
  <si>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</si>
  <si>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</si>
  <si>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</si>
  <si>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</si>
  <si>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</si>
  <si>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</si>
  <si>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</si>
  <si>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</si>
  <si>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</si>
  <si>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</si>
  <si>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</si>
  <si>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</si>
  <si>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</si>
  <si>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</si>
  <si>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</si>
  <si>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</si>
  <si>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</si>
  <si>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</si>
  <si>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</si>
  <si>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</si>
  <si>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</si>
  <si>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</si>
  <si>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</si>
  <si>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</si>
  <si>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</si>
  <si>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</si>
  <si>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</si>
  <si>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</si>
  <si>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</si>
  <si>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</si>
  <si>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</si>
  <si>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</si>
  <si>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</si>
  <si>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</si>
  <si>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</si>
  <si>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</si>
  <si>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</si>
  <si>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</si>
  <si>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</si>
  <si>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</si>
  <si>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</si>
  <si>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</si>
  <si>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</si>
  <si>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</si>
  <si>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</si>
  <si>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</si>
  <si>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</si>
  <si>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</si>
  <si>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</si>
  <si>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</si>
  <si>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</si>
  <si>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</si>
  <si>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</si>
  <si>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</si>
  <si>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</si>
  <si>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</si>
  <si>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</si>
  <si>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</si>
  <si>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</si>
  <si>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</si>
  <si>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</si>
  <si>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</si>
  <si>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</si>
  <si>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</si>
  <si>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</si>
  <si>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</si>
  <si>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</si>
  <si>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</si>
  <si>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</si>
  <si>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</si>
  <si>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</si>
  <si>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</si>
  <si>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</si>
  <si>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</si>
  <si>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</si>
  <si>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</si>
  <si>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</si>
  <si>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</si>
  <si>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</si>
  <si>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</si>
  <si>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</si>
  <si>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</si>
  <si>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</si>
  <si>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</si>
  <si>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</si>
  <si>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</si>
  <si>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</si>
  <si>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</si>
  <si>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</si>
  <si>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</si>
  <si>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</si>
  <si>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</si>
  <si>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</si>
  <si>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</si>
  <si>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</si>
  <si>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</si>
  <si>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</si>
  <si>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</si>
  <si>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</si>
  <si>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</si>
  <si>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</si>
  <si>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</si>
  <si>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</si>
  <si>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</si>
  <si>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</si>
  <si>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</si>
  <si>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</si>
  <si>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</si>
  <si>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</si>
  <si>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</si>
  <si>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</si>
  <si>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</si>
  <si>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</si>
  <si>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</si>
  <si>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</si>
  <si>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</si>
  <si>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</si>
  <si>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</si>
  <si>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</si>
  <si>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</si>
  <si>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</si>
  <si>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</si>
  <si>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</si>
  <si>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</si>
  <si>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</si>
  <si>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</si>
  <si>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</si>
  <si>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</si>
  <si>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</si>
  <si>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</si>
  <si>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</si>
  <si>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</si>
  <si>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</si>
  <si>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</si>
  <si>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</si>
  <si>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</si>
  <si>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</si>
  <si>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</si>
  <si>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</si>
  <si>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</si>
  <si>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</si>
  <si>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</si>
  <si>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</si>
  <si>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</si>
  <si>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</si>
  <si>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</si>
  <si>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</si>
  <si>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</si>
  <si>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</si>
  <si>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</si>
  <si>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</si>
  <si>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</si>
  <si>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</si>
  <si>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</si>
  <si>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</si>
  <si>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</si>
  <si>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</si>
  <si>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</si>
  <si>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</si>
  <si>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</si>
  <si>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</si>
  <si>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</si>
  <si>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</si>
  <si>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</si>
  <si>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</si>
  <si>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</si>
  <si>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</si>
  <si>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</si>
  <si>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</si>
  <si>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</si>
  <si>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</si>
  <si>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</si>
  <si>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</si>
  <si>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</si>
  <si>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</si>
  <si>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</si>
  <si>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</si>
  <si>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</si>
  <si>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</si>
  <si>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</si>
  <si>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</si>
  <si>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</si>
  <si>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</si>
  <si>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</si>
  <si>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</si>
  <si>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</si>
  <si>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</si>
  <si>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</si>
  <si>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</si>
  <si>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</si>
  <si>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</si>
  <si>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</si>
  <si>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</si>
  <si>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</si>
  <si>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</si>
  <si>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</si>
  <si>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</si>
  <si>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</si>
  <si>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</si>
  <si>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</si>
  <si>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</si>
  <si>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</si>
  <si>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</si>
  <si>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</si>
  <si>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</si>
  <si>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</si>
  <si>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</si>
  <si>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</si>
  <si>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</si>
  <si>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</si>
  <si>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</si>
  <si>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</si>
  <si>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</si>
  <si>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</si>
  <si>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</si>
  <si>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</si>
  <si>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</si>
  <si>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</si>
  <si>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</si>
  <si>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</si>
  <si>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</si>
  <si>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</si>
  <si>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</si>
  <si>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</si>
  <si>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</si>
  <si>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</si>
  <si>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</si>
  <si>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</si>
  <si>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</si>
  <si>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</si>
  <si>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</si>
  <si>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</si>
  <si>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</si>
  <si>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</si>
  <si>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</si>
  <si>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</si>
  <si>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</si>
  <si>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</si>
  <si>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</si>
  <si>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</si>
  <si>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</si>
  <si>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</si>
  <si>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</si>
  <si>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</si>
  <si>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</si>
  <si>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</si>
  <si>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</si>
  <si>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</si>
  <si>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</si>
  <si>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</si>
  <si>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</si>
  <si>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</si>
  <si>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</si>
  <si>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</si>
  <si>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</si>
  <si>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</si>
  <si>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</si>
  <si>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</si>
  <si>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</si>
  <si>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</si>
  <si>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</si>
  <si>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</si>
  <si>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</si>
  <si>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</si>
  <si>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</si>
  <si>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</si>
  <si>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</si>
  <si>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</si>
  <si>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</si>
  <si>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</si>
  <si>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</si>
  <si>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</si>
  <si>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</si>
  <si>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</si>
  <si>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</si>
  <si>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</si>
  <si>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</si>
  <si>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</si>
  <si>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</si>
  <si>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</si>
  <si>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</si>
  <si>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</si>
  <si>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</si>
  <si>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</si>
  <si>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</si>
  <si>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</si>
  <si>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</si>
  <si>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</si>
  <si>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</si>
  <si>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</si>
  <si>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</si>
  <si>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</si>
  <si>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</si>
  <si>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</si>
  <si>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</si>
  <si>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</si>
  <si>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</si>
  <si>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</si>
  <si>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</si>
  <si>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</si>
  <si>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</si>
  <si>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</si>
  <si>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</si>
  <si>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</si>
  <si>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</si>
  <si>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</si>
  <si>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</si>
  <si>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</si>
  <si>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</si>
  <si>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</si>
  <si>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</si>
  <si>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</si>
  <si>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</si>
  <si>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</si>
  <si>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</si>
  <si>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</si>
  <si>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</si>
  <si>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</si>
  <si>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</si>
  <si>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</si>
  <si>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</si>
  <si>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</si>
  <si>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</si>
  <si>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</si>
  <si>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</si>
  <si>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</si>
  <si>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</si>
  <si>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</si>
  <si>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</si>
  <si>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</si>
  <si>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</si>
  <si>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</si>
  <si>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</si>
  <si>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</si>
  <si>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</si>
  <si>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</si>
  <si>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</si>
  <si>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</si>
  <si>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</si>
  <si>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</si>
  <si>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</si>
  <si>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</si>
  <si>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</si>
  <si>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</si>
  <si>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</si>
  <si>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</si>
  <si>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</si>
  <si>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</si>
  <si>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</si>
  <si>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</si>
  <si>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</si>
  <si>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</si>
  <si>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</si>
  <si>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</si>
  <si>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</si>
  <si>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</si>
  <si>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</si>
  <si>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</si>
  <si>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</si>
  <si>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</si>
  <si>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</si>
  <si>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</si>
  <si>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</si>
  <si>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</si>
  <si>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</si>
  <si>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</si>
  <si>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</si>
  <si>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</si>
  <si>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</si>
  <si>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</si>
  <si>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</si>
  <si>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</si>
  <si>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</si>
  <si>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</si>
  <si>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</si>
  <si>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</si>
  <si>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</si>
  <si>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</si>
  <si>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</si>
  <si>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</si>
  <si>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</si>
  <si>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</si>
  <si>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</si>
  <si>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</si>
  <si>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</si>
  <si>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</si>
  <si>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</si>
  <si>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</si>
  <si>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</si>
  <si>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</si>
  <si>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</si>
  <si>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</si>
  <si>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</si>
  <si>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</si>
  <si>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</si>
  <si>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</si>
  <si>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</si>
  <si>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</si>
  <si>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</si>
  <si>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</si>
  <si>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</si>
  <si>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</si>
  <si>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</si>
  <si>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</si>
  <si>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</si>
  <si>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</si>
  <si>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</si>
  <si>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</si>
  <si>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</si>
  <si>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</si>
  <si>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</si>
  <si>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</si>
  <si>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</si>
  <si>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</si>
  <si>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</si>
  <si>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</si>
  <si>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</si>
  <si>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</si>
  <si>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</si>
  <si>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</si>
  <si>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</si>
  <si>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</si>
  <si>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</si>
  <si>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</si>
  <si>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</si>
  <si>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</si>
  <si>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</si>
  <si>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</si>
  <si>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</si>
  <si>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</si>
  <si>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</si>
  <si>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</si>
  <si>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</si>
  <si>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</si>
  <si>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</si>
  <si>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</si>
  <si>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</si>
  <si>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</si>
  <si>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</si>
  <si>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</si>
  <si>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</si>
  <si>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</si>
  <si>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</si>
  <si>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</si>
  <si>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</si>
  <si>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</si>
  <si>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</si>
  <si>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</si>
  <si>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</si>
  <si>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</si>
  <si>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</si>
  <si>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</si>
  <si>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</si>
  <si>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</si>
  <si>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</si>
  <si>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</si>
  <si>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</si>
  <si>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</si>
  <si>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</si>
  <si>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</si>
  <si>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</si>
  <si>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</si>
  <si>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</si>
  <si>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</si>
  <si>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</si>
  <si>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</si>
  <si>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</si>
  <si>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</si>
  <si>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</si>
  <si>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</si>
  <si>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</si>
  <si>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</si>
  <si>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</si>
  <si>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</si>
  <si>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</si>
  <si>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</si>
  <si>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</si>
  <si>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</si>
  <si>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</si>
  <si>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</si>
  <si>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</si>
  <si>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</si>
  <si>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</si>
  <si>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</si>
  <si>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</si>
  <si>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</si>
  <si>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</si>
  <si>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</si>
  <si>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</si>
  <si>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</si>
  <si>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</si>
  <si>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</si>
  <si>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</si>
  <si>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</si>
  <si>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</si>
  <si>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</si>
  <si>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</si>
  <si>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</si>
  <si>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</si>
  <si>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</si>
  <si>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</si>
  <si>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</si>
  <si>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</si>
  <si>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</si>
  <si>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</si>
  <si>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</si>
  <si>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</si>
  <si>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</si>
  <si>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</si>
  <si>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</si>
  <si>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</si>
  <si>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</si>
  <si>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</si>
  <si>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</si>
  <si>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</si>
  <si>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</si>
  <si>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</si>
  <si>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</si>
  <si>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</si>
  <si>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</si>
  <si>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</si>
  <si>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</si>
  <si>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</si>
  <si>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</si>
  <si>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</si>
  <si>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</si>
  <si>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</si>
  <si>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</si>
  <si>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</si>
  <si>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</si>
  <si>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</si>
  <si>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</si>
  <si>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</si>
  <si>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</si>
  <si>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</si>
  <si>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</si>
  <si>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</si>
  <si>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</si>
  <si>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</si>
  <si>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</si>
  <si>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</si>
  <si>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</si>
  <si>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</si>
  <si>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</si>
  <si>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</si>
  <si>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</si>
  <si>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</si>
  <si>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</si>
  <si>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</si>
  <si>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</si>
  <si>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</si>
  <si>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</si>
  <si>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</si>
  <si>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</si>
  <si>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</si>
  <si>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</si>
  <si>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</si>
  <si>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</si>
  <si>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</si>
  <si>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</si>
  <si>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</si>
  <si>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</si>
  <si>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</si>
  <si>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</si>
  <si>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</si>
  <si>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</si>
  <si>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</si>
  <si>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</si>
  <si>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</si>
  <si>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</si>
  <si>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</si>
  <si>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</si>
  <si>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</si>
  <si>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</si>
  <si>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</si>
  <si>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</si>
  <si>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</si>
  <si>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</si>
  <si>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</si>
  <si>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</si>
  <si>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</si>
  <si>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</si>
  <si>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</si>
  <si>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</si>
  <si>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</si>
  <si>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</si>
  <si>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</si>
  <si>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</si>
  <si>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</si>
  <si>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</si>
  <si>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</si>
  <si>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</si>
  <si>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</si>
  <si>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</si>
  <si>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</si>
  <si>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</si>
  <si>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</si>
  <si>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</si>
  <si>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</si>
  <si>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</si>
  <si>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</si>
  <si>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</si>
  <si>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</si>
  <si>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</si>
  <si>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</si>
  <si>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</si>
  <si>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</si>
  <si>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</si>
  <si>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</si>
  <si>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</si>
  <si>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</si>
  <si>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</si>
  <si>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</si>
  <si>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</si>
  <si>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</si>
  <si>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</si>
  <si>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</si>
  <si>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</si>
  <si>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</si>
  <si>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</si>
  <si>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</si>
  <si>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</si>
  <si>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</si>
  <si>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</si>
  <si>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</si>
  <si>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</si>
  <si>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</si>
  <si>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</si>
  <si>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</si>
  <si>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</si>
  <si>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</si>
  <si>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</si>
  <si>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</si>
  <si>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</si>
  <si>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</si>
  <si>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</si>
  <si>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</si>
  <si>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</si>
  <si>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</si>
  <si>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</si>
  <si>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</si>
  <si>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</si>
  <si>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</si>
  <si>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</si>
  <si>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</si>
  <si>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</si>
  <si>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</si>
  <si>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</si>
  <si>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</si>
  <si>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</si>
  <si>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</si>
  <si>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</si>
  <si>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</si>
  <si>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</si>
  <si>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</si>
  <si>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</si>
  <si>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</si>
  <si>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</si>
  <si>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</si>
  <si>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</si>
  <si>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</si>
  <si>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</si>
  <si>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</si>
  <si>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</si>
  <si>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</si>
  <si>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</si>
  <si>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</si>
  <si>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</si>
  <si>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</si>
  <si>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</si>
  <si>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</si>
  <si>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</si>
  <si>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</si>
  <si>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</si>
  <si>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</si>
  <si>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</si>
  <si>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</si>
  <si>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</si>
  <si>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</si>
  <si>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</si>
  <si>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</si>
  <si>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</si>
  <si>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</si>
  <si>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</si>
  <si>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</si>
  <si>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</si>
  <si>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</si>
  <si>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</si>
  <si>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</si>
  <si>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</si>
  <si>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</si>
  <si>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</si>
  <si>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</si>
  <si>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</si>
  <si>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</si>
  <si>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</si>
  <si>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</si>
  <si>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</si>
  <si>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</si>
  <si>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</si>
  <si>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</si>
  <si>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</si>
  <si>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</si>
  <si>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</si>
  <si>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</si>
  <si>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</si>
  <si>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</si>
  <si>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</si>
  <si>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</si>
  <si>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</si>
  <si>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</si>
  <si>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</si>
  <si>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</si>
  <si>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</si>
  <si>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</si>
  <si>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</si>
  <si>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</si>
  <si>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</si>
  <si>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</si>
  <si>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</si>
  <si>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</si>
  <si>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</si>
  <si>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</si>
  <si>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</si>
  <si>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</si>
  <si>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</si>
  <si>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</si>
  <si>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</si>
  <si>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</si>
  <si>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</si>
  <si>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</si>
  <si>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</si>
  <si>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</si>
  <si>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</si>
  <si>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</si>
  <si>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</si>
  <si>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</si>
  <si>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</si>
  <si>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</si>
  <si>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</si>
  <si>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</si>
  <si>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</si>
  <si>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</si>
  <si>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</si>
  <si>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</si>
  <si>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</si>
  <si>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</si>
  <si>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</si>
  <si>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</si>
  <si>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</si>
  <si>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</si>
  <si>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</si>
  <si>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</si>
  <si>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</si>
  <si>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</si>
  <si>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</si>
  <si>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</si>
  <si>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</si>
  <si>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</si>
  <si>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</si>
  <si>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</si>
  <si>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</si>
  <si>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</si>
  <si>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</si>
  <si>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</si>
  <si>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</si>
  <si>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</si>
  <si>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</si>
  <si>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</si>
  <si>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</si>
  <si>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</si>
  <si>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</si>
  <si>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</si>
  <si>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</si>
  <si>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</si>
  <si>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</si>
  <si>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</si>
  <si>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</si>
  <si>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</si>
  <si>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</si>
  <si>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</si>
  <si>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</si>
  <si>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</si>
  <si>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</si>
  <si>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</si>
  <si>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</si>
  <si>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</si>
  <si>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</si>
  <si>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</si>
  <si>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</si>
  <si>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</si>
  <si>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</si>
  <si>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</si>
  <si>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</si>
  <si>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</si>
  <si>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</si>
  <si>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</si>
  <si>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</si>
  <si>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</si>
  <si>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</si>
  <si>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</si>
  <si>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</si>
  <si>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</si>
  <si>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</si>
  <si>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</si>
  <si>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</si>
  <si>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</si>
  <si>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</si>
  <si>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</si>
  <si>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</si>
  <si>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</si>
  <si>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</si>
  <si>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</si>
  <si>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</si>
  <si>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</si>
  <si>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</si>
  <si>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</si>
  <si>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</si>
  <si>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</si>
  <si>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</si>
  <si>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</si>
  <si>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</si>
  <si>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</si>
  <si>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</si>
  <si>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</si>
  <si>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</si>
  <si>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</si>
  <si>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</si>
  <si>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</si>
  <si>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</si>
  <si>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</si>
  <si>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</si>
  <si>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</si>
  <si>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</si>
  <si>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</si>
  <si>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</si>
  <si>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</si>
  <si>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</si>
  <si>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</si>
  <si>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</si>
  <si>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</si>
  <si>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</si>
  <si>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</si>
  <si>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</si>
  <si>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</si>
  <si>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</si>
  <si>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</si>
  <si>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</si>
  <si>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</si>
  <si>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</si>
  <si>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</si>
  <si>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</si>
  <si>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</si>
  <si>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</si>
  <si>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</si>
  <si>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</si>
  <si>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</si>
  <si>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</si>
  <si>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</si>
  <si>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</si>
  <si>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</si>
  <si>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</si>
  <si>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</si>
  <si>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</si>
  <si>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</si>
  <si>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</si>
  <si>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</si>
  <si>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</si>
  <si>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</si>
  <si>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</si>
  <si>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</si>
  <si>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</si>
  <si>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</si>
  <si>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</si>
  <si>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</si>
  <si>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</si>
  <si>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</si>
  <si>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</si>
  <si>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</si>
  <si>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</si>
  <si>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</si>
  <si>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</si>
  <si>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</si>
  <si>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</si>
  <si>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</si>
  <si>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</si>
  <si>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</si>
  <si>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</si>
  <si>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</si>
  <si>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</si>
  <si>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</si>
  <si>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</si>
  <si>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</si>
  <si>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</si>
  <si>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</si>
  <si>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</si>
  <si>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</si>
  <si>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</si>
  <si>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</si>
  <si>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</si>
  <si>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</si>
  <si>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</si>
  <si>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</si>
  <si>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</si>
  <si>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</si>
  <si>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</si>
  <si>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</si>
  <si>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</si>
  <si>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</si>
  <si>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</si>
  <si>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</si>
  <si>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</si>
  <si>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</si>
  <si>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</si>
  <si>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</si>
  <si>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</si>
  <si>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</si>
  <si>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</si>
  <si>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</si>
  <si>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</si>
  <si>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</si>
  <si>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</si>
  <si>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</si>
  <si>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</si>
  <si>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</si>
  <si>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</si>
  <si>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</si>
  <si>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</si>
  <si>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</si>
  <si>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</si>
  <si>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</si>
  <si>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</si>
  <si>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</si>
  <si>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</si>
  <si>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</si>
  <si>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</si>
  <si>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</si>
  <si>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</si>
  <si>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</si>
  <si>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</si>
  <si>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</si>
  <si>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</si>
  <si>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</si>
  <si>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</si>
  <si>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</si>
  <si>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</si>
  <si>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</si>
  <si>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</si>
  <si>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</si>
  <si>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</si>
  <si>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</si>
  <si>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</si>
  <si>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</si>
  <si>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</si>
  <si>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</si>
  <si>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</si>
  <si>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</si>
  <si>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</si>
  <si>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</si>
  <si>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</si>
  <si>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</si>
  <si>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</si>
  <si>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</si>
  <si>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</si>
  <si>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</si>
  <si>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</si>
  <si>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</si>
  <si>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</si>
  <si>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</si>
  <si>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</si>
  <si>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</si>
  <si>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</si>
  <si>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</si>
  <si>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</si>
  <si>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</si>
  <si>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</si>
  <si>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</si>
  <si>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</si>
  <si>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</si>
  <si>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</si>
  <si>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</si>
  <si>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</si>
  <si>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</si>
  <si>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</si>
  <si>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</si>
  <si>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</si>
  <si>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</si>
  <si>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</si>
  <si>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</si>
  <si>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</si>
  <si>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</si>
  <si>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</si>
  <si>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</si>
  <si>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</si>
  <si>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</si>
  <si>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</si>
  <si>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</si>
  <si>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</si>
  <si>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</si>
  <si>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</si>
  <si>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</si>
  <si>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</si>
  <si>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</si>
  <si>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</si>
  <si>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</si>
  <si>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</si>
  <si>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</si>
  <si>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</si>
  <si>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</si>
  <si>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</si>
  <si>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</si>
  <si>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</si>
  <si>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</si>
  <si>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</si>
  <si>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</si>
  <si>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</si>
  <si>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</si>
  <si>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</si>
  <si>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</si>
  <si>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</si>
  <si>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</si>
  <si>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</si>
  <si>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</si>
  <si>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</si>
  <si>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</si>
  <si>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</si>
  <si>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</si>
  <si>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</si>
  <si>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</si>
  <si>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</si>
  <si>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</si>
  <si>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</si>
  <si>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</si>
  <si>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</si>
  <si>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</si>
  <si>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</si>
  <si>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</si>
  <si>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</si>
  <si>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</si>
  <si>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</si>
  <si>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</si>
  <si>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</si>
  <si>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</si>
  <si>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</si>
  <si>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</si>
  <si>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</si>
  <si>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</si>
  <si>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</si>
  <si>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</si>
  <si>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</si>
  <si>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</si>
  <si>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</si>
  <si>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</si>
  <si>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</si>
  <si>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</si>
  <si>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</si>
  <si>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</si>
  <si>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</si>
  <si>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</si>
  <si>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</si>
  <si>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</si>
  <si>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</si>
  <si>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</si>
  <si>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</si>
  <si>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</si>
  <si>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</si>
  <si>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</si>
  <si>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</si>
  <si>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</si>
  <si>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</si>
  <si>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</si>
  <si>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</si>
  <si>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</si>
  <si>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</si>
  <si>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</si>
  <si>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</si>
  <si>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</si>
  <si>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</si>
  <si>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</si>
  <si>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</si>
  <si>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</si>
  <si>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</si>
  <si>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</si>
  <si>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</si>
  <si>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</si>
  <si>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</si>
  <si>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</si>
  <si>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</si>
  <si>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</si>
  <si>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</si>
  <si>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</si>
  <si>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</si>
  <si>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</si>
  <si>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</si>
  <si>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</si>
  <si>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</si>
  <si>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</si>
  <si>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</si>
  <si>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</si>
  <si>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</si>
  <si>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</si>
  <si>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</si>
  <si>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</si>
  <si>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</si>
  <si>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</si>
  <si>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</si>
  <si>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</si>
  <si>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</si>
  <si>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</si>
  <si>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</si>
  <si>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</si>
  <si>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</si>
  <si>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</si>
  <si>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</si>
  <si>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</si>
  <si>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</si>
  <si>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</si>
  <si>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</si>
  <si>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</si>
  <si>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</si>
  <si>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</si>
  <si>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</si>
  <si>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</si>
  <si>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</si>
  <si>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</si>
  <si>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</si>
  <si>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</si>
  <si>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</si>
  <si>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</si>
  <si>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</si>
  <si>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</si>
  <si>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</si>
  <si>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</si>
  <si>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</si>
  <si>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</si>
  <si>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</si>
  <si>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</si>
  <si>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</si>
  <si>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</si>
  <si>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</si>
  <si>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</si>
  <si>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</si>
  <si>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</si>
  <si>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</si>
  <si>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</si>
  <si>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</si>
  <si>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</si>
  <si>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</si>
  <si>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</si>
  <si>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</si>
  <si>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</si>
  <si>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</si>
  <si>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</si>
  <si>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</si>
  <si>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</si>
  <si>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</si>
  <si>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</si>
  <si>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</si>
  <si>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</si>
  <si>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</si>
  <si>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</si>
  <si>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</si>
  <si>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</si>
  <si>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</si>
  <si>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</si>
  <si>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</si>
  <si>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</si>
  <si>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</si>
  <si>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</si>
  <si>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</si>
  <si>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</si>
  <si>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</si>
  <si>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</si>
  <si>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</si>
  <si>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</si>
  <si>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</si>
  <si>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</si>
  <si>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</si>
  <si>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</si>
  <si>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</si>
  <si>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</si>
  <si>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</si>
  <si>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</si>
  <si>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</si>
  <si>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</si>
  <si>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</si>
  <si>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</si>
  <si>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</si>
  <si>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</si>
  <si>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</si>
  <si>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</si>
  <si>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</si>
  <si>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</si>
  <si>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</si>
  <si>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</si>
  <si>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</si>
  <si>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</si>
  <si>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</si>
  <si>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</si>
  <si>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</si>
  <si>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</si>
  <si>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</si>
  <si>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</si>
  <si>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</si>
  <si>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</si>
  <si>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</si>
  <si>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</si>
  <si>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</si>
  <si>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</si>
  <si>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</si>
  <si>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</si>
  <si>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</si>
  <si>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</si>
  <si>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</si>
  <si>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</si>
  <si>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</si>
  <si>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</si>
  <si>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</si>
  <si>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</si>
  <si>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</si>
  <si>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</si>
  <si>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</si>
  <si>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</si>
  <si>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</si>
  <si>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</si>
  <si>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</si>
  <si>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</si>
  <si>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</si>
  <si>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</si>
  <si>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</si>
  <si>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</si>
  <si>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</si>
  <si>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</si>
  <si>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</si>
  <si>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</si>
  <si>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</si>
  <si>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</si>
  <si>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</si>
  <si>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</si>
  <si>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</si>
  <si>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</si>
  <si>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</si>
  <si>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</si>
  <si>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</si>
  <si>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</si>
  <si>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</si>
  <si>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</si>
  <si>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</si>
  <si>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</si>
  <si>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</si>
  <si>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</si>
  <si>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</si>
  <si>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</si>
  <si>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</si>
  <si>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</si>
  <si>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</si>
  <si>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</si>
  <si>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</si>
  <si>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</si>
  <si>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</si>
  <si>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</si>
  <si>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</si>
  <si>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</si>
  <si>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</si>
  <si>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</si>
  <si>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</si>
  <si>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</si>
  <si>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</si>
  <si>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</si>
  <si>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</si>
  <si>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</si>
  <si>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</si>
  <si>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</si>
  <si>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</si>
  <si>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</si>
  <si>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</si>
  <si>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</si>
  <si>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</si>
  <si>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</si>
  <si>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</si>
  <si>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</si>
  <si>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</si>
  <si>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</si>
  <si>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</si>
  <si>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</si>
  <si>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</si>
  <si>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</si>
  <si>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</si>
  <si>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</si>
  <si>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</si>
  <si>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</si>
  <si>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</si>
  <si>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</si>
  <si>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</si>
  <si>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</si>
  <si>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</si>
  <si>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</si>
  <si>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</si>
  <si>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</si>
  <si>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</si>
  <si>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</si>
  <si>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</si>
  <si>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</si>
  <si>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</si>
  <si>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</si>
  <si>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</si>
  <si>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</si>
  <si>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</si>
  <si>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</si>
  <si>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</si>
  <si>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</si>
  <si>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</si>
  <si>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</si>
  <si>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</si>
  <si>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</si>
  <si>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</si>
  <si>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</si>
  <si>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</si>
  <si>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</si>
  <si>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</si>
  <si>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</si>
  <si>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</si>
  <si>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</si>
  <si>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</si>
  <si>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</si>
  <si>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</si>
  <si>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</si>
  <si>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</si>
  <si>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</si>
  <si>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</si>
  <si>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</si>
  <si>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</si>
  <si>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</si>
  <si>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</si>
  <si>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</si>
  <si>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</si>
  <si>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</si>
  <si>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</si>
  <si>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</si>
  <si>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</si>
  <si>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</si>
  <si>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</si>
  <si>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</si>
  <si>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</si>
  <si>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</si>
  <si>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</si>
  <si>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</si>
  <si>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</si>
  <si>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</si>
  <si>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</si>
  <si>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</si>
  <si>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</si>
  <si>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</si>
  <si>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</si>
  <si>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</si>
  <si>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</si>
  <si>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</si>
  <si>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</si>
  <si>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</si>
  <si>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</si>
  <si>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</si>
  <si>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</si>
  <si>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</si>
  <si>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</si>
  <si>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</si>
  <si>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</si>
  <si>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</si>
  <si>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</si>
  <si>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</si>
  <si>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</si>
  <si>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</si>
  <si>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</si>
  <si>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</si>
  <si>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</si>
  <si>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</si>
  <si>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</si>
  <si>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</si>
  <si>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</si>
  <si>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</si>
  <si>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</si>
  <si>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</si>
  <si>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</si>
  <si>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</si>
  <si>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</si>
  <si>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</si>
  <si>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</si>
  <si>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</si>
  <si>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</si>
  <si>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</si>
  <si>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</si>
  <si>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</si>
  <si>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</si>
  <si>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</si>
  <si>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</si>
  <si>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</si>
  <si>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</si>
  <si>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</si>
  <si>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</si>
  <si>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</si>
  <si>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</si>
  <si>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</si>
  <si>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</si>
  <si>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</si>
  <si>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</si>
  <si>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</si>
  <si>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</si>
  <si>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</si>
  <si>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</si>
  <si>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</si>
  <si>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</si>
  <si>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</si>
  <si>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</si>
  <si>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</si>
  <si>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</si>
  <si>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</si>
  <si>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</si>
  <si>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</si>
  <si>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</si>
  <si>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</si>
  <si>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</si>
  <si>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</si>
  <si>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</si>
  <si>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</si>
  <si>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</si>
  <si>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</si>
  <si>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</si>
  <si>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</si>
  <si>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</si>
  <si>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</si>
  <si>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</si>
  <si>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</si>
  <si>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</si>
  <si>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</si>
  <si>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</si>
  <si>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</si>
  <si>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</si>
  <si>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</si>
  <si>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</si>
  <si>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</si>
  <si>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</si>
  <si>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</si>
  <si>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</si>
  <si>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</si>
  <si>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</si>
  <si>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</si>
  <si>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</si>
  <si>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</si>
  <si>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</si>
  <si>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</si>
  <si>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</si>
  <si>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</si>
  <si>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</si>
  <si>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</si>
  <si>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</si>
  <si>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</si>
  <si>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</si>
  <si>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</si>
  <si>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</si>
  <si>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</si>
  <si>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</si>
  <si>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</si>
  <si>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</si>
  <si>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</si>
  <si>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</si>
  <si>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</si>
  <si>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</si>
  <si>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</si>
  <si>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</si>
  <si>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</si>
  <si>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</si>
  <si>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</si>
  <si>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</si>
  <si>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</si>
  <si>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</si>
  <si>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</si>
  <si>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</si>
  <si>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</si>
  <si>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</si>
  <si>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</si>
  <si>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</si>
  <si>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</si>
  <si>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</si>
  <si>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</si>
  <si>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</si>
  <si>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</si>
  <si>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</si>
  <si>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</si>
  <si>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</si>
  <si>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</si>
  <si>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</si>
  <si>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</si>
  <si>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</si>
  <si>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</si>
  <si>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</si>
  <si>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</si>
  <si>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</si>
  <si>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</si>
  <si>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</si>
  <si>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</si>
  <si>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</si>
  <si>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</si>
  <si>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</si>
  <si>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</si>
  <si>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</si>
  <si>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</si>
  <si>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</si>
  <si>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</si>
  <si>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</si>
  <si>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</si>
  <si>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</si>
  <si>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</si>
  <si>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</si>
  <si>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</si>
  <si>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</si>
  <si>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</si>
  <si>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</si>
  <si>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</si>
  <si>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</si>
  <si>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</si>
  <si>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</si>
  <si>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</si>
  <si>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</si>
  <si>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</si>
  <si>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</si>
  <si>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</si>
  <si>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</si>
  <si>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</si>
  <si>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</si>
  <si>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</si>
  <si>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</si>
  <si>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</si>
  <si>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</si>
  <si>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</si>
  <si>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</si>
  <si>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</si>
  <si>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</si>
  <si>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</si>
  <si>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</si>
  <si>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</si>
  <si>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</si>
  <si>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</si>
  <si>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</si>
  <si>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</si>
  <si>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</si>
  <si>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</si>
  <si>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</si>
  <si>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</si>
  <si>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</si>
  <si>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</si>
  <si>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</si>
  <si>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</si>
  <si>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</si>
  <si>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</si>
  <si>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</si>
  <si>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</si>
  <si>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</si>
  <si>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</si>
  <si>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</si>
  <si>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</si>
  <si>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</si>
  <si>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</si>
  <si>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</si>
  <si>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</si>
  <si>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</si>
  <si>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</si>
  <si>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</si>
  <si>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</si>
  <si>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</si>
  <si>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</si>
  <si>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</si>
  <si>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</si>
  <si>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</si>
  <si>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</si>
  <si>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</si>
  <si>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</si>
  <si>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</si>
  <si>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</si>
  <si>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</si>
  <si>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</si>
  <si>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</si>
  <si>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</si>
  <si>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</si>
  <si>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</si>
  <si>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</si>
  <si>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</si>
  <si>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</si>
  <si>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</si>
  <si>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</si>
  <si>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</si>
  <si>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</si>
  <si>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</si>
  <si>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</si>
  <si>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</si>
  <si>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</si>
  <si>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</si>
  <si>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</si>
  <si>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</si>
  <si>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</si>
  <si>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</si>
  <si>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</si>
  <si>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</si>
  <si>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</si>
  <si>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</si>
  <si>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</si>
  <si>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</si>
  <si>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</si>
  <si>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</si>
  <si>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</si>
  <si>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</si>
  <si>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</si>
  <si>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</si>
  <si>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</si>
  <si>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</si>
  <si>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</si>
  <si>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</si>
  <si>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</si>
  <si>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</si>
  <si>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</si>
  <si>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</si>
  <si>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</si>
  <si>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</si>
  <si>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</si>
  <si>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</si>
  <si>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</si>
  <si>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</si>
  <si>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</si>
  <si>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</si>
  <si>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</si>
  <si>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</si>
  <si>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</si>
  <si>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</si>
  <si>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</si>
  <si>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</si>
  <si>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</si>
  <si>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</si>
  <si>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</si>
  <si>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</si>
  <si>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</si>
  <si>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</si>
  <si>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</si>
  <si>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</si>
  <si>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</si>
  <si>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</si>
  <si>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</si>
  <si>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</si>
  <si>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</si>
  <si>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</si>
  <si>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</si>
  <si>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</si>
  <si>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</si>
  <si>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</si>
  <si>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</si>
  <si>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</si>
  <si>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</si>
  <si>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</si>
  <si>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</si>
  <si>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</si>
  <si>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</si>
  <si>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</si>
  <si>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</si>
  <si>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</si>
  <si>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</si>
  <si>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</si>
  <si>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</si>
  <si>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</si>
  <si>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</si>
  <si>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</si>
  <si>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</si>
  <si>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</si>
  <si>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</si>
  <si>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</si>
  <si>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</si>
  <si>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</si>
  <si>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</si>
  <si>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</si>
  <si>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</si>
  <si>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</si>
  <si>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</si>
  <si>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</si>
  <si>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</si>
  <si>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</si>
  <si>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</si>
  <si>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</si>
  <si>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</si>
  <si>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</si>
  <si>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</si>
  <si>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</si>
  <si>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</si>
  <si>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</si>
  <si>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</si>
  <si>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</si>
  <si>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</si>
  <si>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</si>
  <si>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</si>
  <si>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</si>
  <si>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</si>
  <si>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</si>
  <si>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</si>
  <si>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</si>
  <si>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</si>
  <si>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</si>
  <si>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</si>
  <si>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</si>
  <si>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</si>
  <si>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</si>
  <si>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</si>
  <si>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</si>
  <si>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</si>
  <si>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</si>
  <si>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</si>
  <si>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</si>
  <si>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</si>
  <si>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</si>
  <si>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</si>
  <si>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</si>
  <si>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</si>
  <si>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</si>
  <si>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</si>
  <si>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</si>
  <si>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</si>
  <si>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</si>
  <si>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</si>
  <si>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</si>
  <si>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</si>
  <si>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</si>
  <si>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</si>
  <si>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</si>
  <si>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</si>
  <si>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</si>
  <si>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</si>
  <si>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</si>
  <si>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</si>
  <si>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</si>
  <si>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</si>
  <si>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</si>
  <si>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</si>
  <si>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</si>
  <si>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</si>
  <si>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</si>
  <si>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</si>
  <si>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</si>
  <si>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</si>
  <si>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</si>
  <si>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</si>
  <si>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</si>
  <si>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</si>
  <si>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</si>
  <si>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</si>
  <si>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</si>
  <si>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</si>
  <si>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</si>
  <si>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</si>
  <si>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</si>
  <si>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</si>
  <si>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</si>
  <si>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</si>
  <si>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</si>
  <si>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</si>
  <si>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</si>
  <si>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</si>
  <si>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</si>
  <si>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</si>
  <si>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</si>
  <si>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</si>
  <si>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</si>
  <si>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</si>
  <si>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</si>
  <si>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</si>
  <si>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</si>
  <si>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</si>
  <si>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</si>
  <si>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</si>
  <si>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</si>
  <si>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</si>
  <si>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</si>
  <si>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</si>
  <si>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</si>
  <si>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</si>
  <si>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</si>
  <si>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</si>
  <si>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</si>
  <si>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</si>
  <si>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</si>
  <si>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</si>
  <si>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</si>
  <si>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</si>
  <si>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</si>
  <si>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</si>
  <si>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</si>
  <si>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</si>
  <si>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</si>
  <si>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</si>
  <si>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</si>
  <si>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</si>
  <si>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</si>
  <si>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</si>
  <si>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</si>
  <si>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</si>
  <si>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</si>
  <si>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</si>
  <si>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</si>
  <si>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</si>
  <si>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</si>
  <si>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</si>
  <si>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</si>
  <si>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</si>
  <si>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</si>
  <si>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</si>
  <si>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</si>
  <si>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</si>
  <si>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</si>
  <si>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</si>
  <si>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</si>
  <si>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</si>
  <si>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</si>
  <si>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</si>
  <si>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</si>
  <si>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</si>
  <si>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</si>
  <si>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</si>
  <si>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</si>
  <si>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</si>
  <si>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</si>
  <si>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</si>
  <si>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</si>
  <si>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</si>
  <si>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</si>
  <si>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</si>
  <si>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</si>
  <si>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</si>
  <si>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</si>
  <si>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</si>
  <si>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</si>
  <si>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</si>
  <si>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</si>
  <si>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</si>
  <si>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</si>
  <si>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</si>
  <si>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</si>
  <si>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</si>
  <si>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</si>
  <si>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</si>
  <si>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</si>
  <si>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</si>
  <si>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</si>
  <si>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</si>
  <si>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</si>
  <si>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</si>
  <si>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</si>
  <si>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</si>
  <si>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</si>
  <si>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</si>
  <si>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</si>
  <si>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</si>
  <si>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</si>
  <si>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</si>
  <si>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</si>
  <si>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</si>
  <si>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</si>
  <si>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</si>
  <si>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</si>
  <si>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</si>
  <si>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</si>
  <si>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</si>
  <si>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</si>
  <si>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</si>
  <si>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</si>
  <si>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</si>
  <si>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</si>
  <si>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</si>
  <si>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</si>
  <si>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</si>
  <si>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</si>
  <si>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</si>
  <si>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</si>
  <si>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</si>
  <si>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</si>
  <si>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</si>
  <si>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</si>
  <si>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</si>
  <si>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</si>
  <si>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</si>
  <si>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</si>
  <si>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</si>
  <si>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</si>
  <si>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</si>
  <si>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</si>
  <si>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</si>
  <si>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</si>
  <si>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</si>
  <si>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</si>
  <si>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</si>
  <si>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</si>
  <si>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</si>
  <si>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</si>
  <si>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</si>
  <si>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</si>
  <si>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</si>
  <si>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</si>
  <si>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</si>
  <si>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</si>
  <si>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</si>
  <si>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</si>
  <si>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</si>
  <si>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</si>
  <si>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</si>
  <si>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</si>
  <si>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</si>
  <si>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</si>
  <si>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</si>
  <si>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</si>
  <si>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</si>
  <si>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</si>
  <si>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</si>
  <si>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</si>
  <si>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</si>
  <si>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</si>
  <si>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</si>
  <si>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</si>
  <si>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</si>
  <si>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</si>
  <si>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</si>
  <si>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</si>
  <si>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</si>
  <si>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</si>
  <si>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</si>
  <si>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</si>
  <si>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</si>
  <si>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</si>
  <si>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</si>
  <si>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</si>
  <si>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</si>
  <si>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</si>
  <si>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</si>
  <si>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</si>
  <si>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</si>
  <si>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</si>
  <si>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</si>
  <si>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</si>
  <si>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</si>
  <si>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</si>
  <si>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</si>
  <si>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</si>
  <si>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</si>
  <si>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</si>
  <si>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</si>
  <si>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</si>
  <si>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</si>
  <si>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</si>
  <si>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</si>
  <si>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</si>
  <si>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</si>
  <si>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</si>
  <si>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</si>
  <si>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</si>
  <si>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</si>
  <si>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</si>
  <si>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</si>
  <si>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</si>
  <si>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</si>
  <si>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</si>
  <si>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</si>
  <si>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</si>
  <si>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</si>
  <si>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</si>
  <si>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</si>
  <si>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</si>
  <si>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</si>
  <si>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</si>
  <si>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</si>
  <si>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</si>
  <si>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</si>
  <si>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</si>
  <si>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</si>
  <si>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</si>
  <si>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</si>
  <si>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</si>
  <si>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</si>
  <si>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</si>
  <si>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</si>
  <si>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</si>
  <si>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</si>
  <si>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</si>
  <si>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</si>
  <si>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</si>
  <si>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</si>
  <si>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</si>
  <si>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</si>
  <si>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</si>
  <si>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</si>
  <si>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</si>
  <si>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</si>
  <si>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</si>
  <si>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</si>
  <si>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</si>
  <si>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</si>
  <si>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</si>
  <si>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</si>
  <si>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</si>
  <si>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</si>
  <si>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</si>
  <si>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</si>
  <si>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</si>
  <si>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</si>
  <si>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</si>
  <si>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</si>
  <si>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</si>
  <si>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</si>
  <si>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</si>
  <si>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</si>
  <si>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</si>
  <si>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</si>
  <si>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</si>
  <si>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</si>
  <si>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</si>
  <si>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</si>
  <si>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</si>
  <si>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</si>
  <si>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</si>
  <si>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</si>
  <si>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</si>
  <si>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</si>
  <si>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</si>
  <si>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</si>
  <si>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</si>
  <si>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</si>
  <si>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</si>
  <si>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</si>
  <si>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</si>
  <si>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</si>
  <si>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</si>
  <si>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</si>
  <si>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</si>
  <si>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</si>
  <si>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</si>
  <si>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</si>
  <si>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</si>
  <si>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</si>
  <si>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</si>
  <si>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</si>
  <si>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</si>
  <si>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</si>
  <si>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</si>
  <si>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</si>
  <si>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</si>
  <si>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</si>
  <si>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</si>
  <si>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</si>
  <si>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</si>
  <si>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</si>
  <si>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</si>
  <si>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</si>
  <si>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</si>
  <si>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</si>
  <si>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</si>
  <si>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</si>
  <si>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</si>
  <si>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</si>
  <si>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</si>
  <si>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</si>
  <si>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</si>
  <si>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</si>
  <si>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</si>
  <si>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</si>
  <si>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</si>
  <si>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</si>
  <si>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</si>
  <si>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</si>
  <si>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</si>
  <si>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</si>
  <si>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</si>
  <si>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</si>
  <si>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</si>
  <si>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</si>
  <si>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</si>
  <si>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</si>
  <si>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</si>
  <si>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</si>
  <si>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</si>
  <si>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</si>
  <si>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</si>
  <si>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</si>
  <si>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</si>
  <si>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</si>
  <si>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</si>
  <si>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</si>
  <si>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</si>
  <si>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</si>
  <si>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</si>
  <si>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</si>
  <si>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</si>
  <si>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</si>
  <si>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</si>
  <si>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</si>
  <si>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</si>
  <si>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</si>
  <si>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</si>
  <si>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</si>
  <si>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</si>
  <si>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</si>
  <si>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</si>
  <si>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</si>
  <si>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</si>
  <si>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</si>
  <si>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</si>
  <si>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</si>
  <si>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</si>
  <si>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</si>
  <si>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</si>
  <si>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</si>
  <si>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</si>
  <si>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</si>
  <si>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</si>
  <si>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</si>
  <si>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</si>
  <si>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</si>
  <si>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</si>
  <si>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</si>
  <si>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</si>
  <si>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</si>
  <si>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</si>
  <si>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</si>
  <si>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</si>
  <si>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</si>
  <si>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</si>
  <si>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</si>
  <si>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</si>
  <si>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</si>
  <si>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</si>
  <si>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</si>
  <si>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</si>
  <si>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</si>
  <si>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</si>
  <si>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</si>
  <si>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</si>
  <si>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</si>
  <si>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</si>
  <si>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</si>
  <si>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</si>
  <si>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</si>
  <si>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</si>
  <si>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</si>
  <si>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</si>
  <si>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</si>
  <si>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</si>
  <si>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</si>
  <si>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</si>
  <si>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</si>
  <si>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</si>
  <si>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</si>
  <si>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</si>
  <si>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</si>
  <si>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</si>
  <si>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</si>
  <si>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</si>
  <si>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</si>
  <si>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</si>
  <si>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</si>
  <si>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</si>
  <si>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</si>
  <si>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</si>
  <si>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</si>
  <si>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</si>
  <si>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</si>
  <si>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</si>
  <si>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</si>
  <si>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</si>
  <si>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</si>
  <si>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</si>
  <si>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</si>
  <si>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</si>
  <si>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</si>
  <si>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</si>
  <si>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</si>
  <si>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</si>
  <si>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</si>
  <si>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</si>
  <si>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</si>
  <si>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</si>
  <si>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</si>
  <si>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</si>
  <si>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</si>
  <si>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</si>
  <si>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</si>
  <si>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</si>
  <si>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</si>
  <si>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</si>
  <si>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</si>
  <si>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</si>
  <si>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</si>
  <si>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</si>
  <si>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</si>
  <si>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</si>
  <si>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</si>
  <si>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</si>
  <si>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</si>
  <si>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</si>
  <si>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</si>
  <si>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</si>
  <si>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</si>
  <si>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</si>
  <si>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</si>
  <si>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</si>
  <si>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</si>
  <si>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</si>
  <si>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</si>
  <si>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</si>
  <si>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</si>
  <si>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</si>
  <si>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</si>
  <si>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</si>
  <si>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</si>
  <si>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</si>
  <si>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</si>
  <si>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</si>
  <si>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</si>
  <si>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</si>
  <si>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</si>
  <si>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</si>
  <si>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</si>
  <si>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</si>
  <si>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</si>
  <si>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</si>
  <si>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</si>
  <si>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</si>
  <si>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</si>
  <si>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</si>
  <si>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</si>
  <si>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</si>
  <si>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</si>
  <si>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</si>
  <si>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</si>
  <si>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</si>
  <si>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</si>
  <si>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</si>
  <si>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</si>
  <si>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</si>
  <si>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</si>
  <si>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</si>
  <si>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</si>
  <si>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</si>
  <si>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</si>
  <si>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</si>
  <si>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</si>
  <si>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</si>
  <si>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</si>
  <si>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</si>
  <si>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</si>
  <si>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</si>
  <si>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</si>
  <si>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</si>
  <si>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</si>
  <si>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</si>
  <si>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</si>
  <si>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</si>
  <si>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</si>
  <si>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</si>
  <si>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</si>
  <si>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</si>
  <si>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</si>
  <si>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</si>
  <si>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</si>
  <si>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</si>
  <si>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</si>
  <si>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</si>
  <si>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</si>
  <si>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</si>
  <si>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</si>
  <si>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</si>
  <si>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</si>
  <si>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</si>
  <si>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</si>
  <si>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</si>
  <si>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</si>
  <si>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</si>
  <si>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</si>
  <si>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</si>
  <si>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</si>
  <si>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</si>
  <si>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</si>
  <si>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</si>
  <si>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</si>
  <si>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</si>
  <si>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</si>
  <si>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</si>
  <si>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</si>
  <si>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</si>
  <si>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</si>
  <si>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</si>
  <si>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</si>
  <si>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</si>
  <si>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</si>
  <si>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</si>
  <si>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</si>
  <si>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</si>
  <si>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</si>
  <si>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</si>
  <si>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</si>
  <si>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</si>
  <si>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</si>
  <si>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</si>
  <si>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</si>
  <si>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</si>
  <si>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</si>
  <si>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</si>
  <si>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</si>
  <si>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</si>
  <si>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</si>
  <si>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</si>
  <si>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</si>
  <si>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</si>
  <si>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</si>
  <si>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</si>
  <si>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</si>
  <si>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</si>
  <si>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</si>
  <si>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</si>
  <si>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</si>
  <si>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</si>
  <si>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</si>
  <si>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</si>
  <si>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</si>
  <si>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</si>
  <si>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</si>
  <si>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</si>
  <si>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</si>
  <si>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</si>
  <si>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</si>
  <si>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</si>
  <si>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</si>
  <si>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</si>
  <si>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</si>
  <si>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</si>
  <si>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</si>
  <si>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</si>
  <si>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</si>
  <si>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</si>
  <si>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</si>
  <si>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</si>
  <si>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</si>
  <si>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</si>
  <si>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</si>
  <si>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</si>
  <si>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</si>
  <si>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</si>
  <si>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</si>
  <si>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</si>
  <si>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</si>
  <si>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</si>
  <si>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</si>
  <si>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</si>
  <si>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</si>
  <si>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</si>
  <si>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</si>
  <si>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</si>
  <si>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</si>
  <si>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</si>
  <si>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</si>
  <si>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</si>
  <si>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</si>
  <si>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</si>
  <si>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</si>
  <si>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</si>
  <si>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</si>
  <si>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</si>
  <si>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</si>
  <si>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</si>
  <si>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</si>
  <si>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</si>
  <si>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</si>
  <si>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</si>
  <si>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</si>
  <si>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</si>
  <si>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</si>
  <si>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</si>
  <si>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</si>
  <si>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</si>
  <si>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</si>
  <si>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</si>
  <si>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</si>
  <si>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</si>
  <si>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</si>
  <si>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</si>
  <si>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</si>
  <si>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</si>
  <si>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</si>
  <si>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</si>
  <si>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</si>
  <si>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</si>
  <si>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</si>
  <si>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</si>
  <si>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</si>
  <si>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</si>
  <si>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</si>
  <si>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</si>
  <si>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</si>
  <si>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</si>
  <si>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</si>
  <si>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</si>
  <si>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</si>
  <si>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</si>
  <si>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</si>
  <si>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</si>
  <si>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</si>
  <si>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</si>
  <si>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</si>
  <si>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</si>
  <si>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</si>
  <si>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</si>
  <si>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</si>
  <si>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</si>
  <si>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</si>
  <si>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</si>
  <si>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</si>
  <si>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</si>
  <si>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</si>
  <si>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</si>
  <si>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</si>
  <si>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</si>
  <si>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</si>
  <si>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</si>
  <si>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</si>
  <si>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</si>
  <si>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</si>
  <si>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</si>
  <si>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</si>
  <si>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</si>
  <si>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</si>
  <si>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</si>
  <si>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</si>
  <si>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</si>
  <si>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</si>
  <si>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</si>
  <si>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</si>
  <si>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</si>
  <si>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</si>
  <si>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</si>
  <si>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</si>
  <si>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</si>
  <si>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</si>
  <si>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</si>
  <si>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</si>
  <si>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</si>
  <si>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</si>
  <si>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</si>
  <si>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</si>
  <si>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</si>
  <si>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</si>
  <si>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</si>
  <si>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</si>
  <si>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</si>
  <si>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</si>
  <si>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</si>
  <si>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</si>
  <si>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</si>
  <si>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</si>
  <si>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</si>
  <si>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</si>
  <si>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</si>
  <si>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</si>
  <si>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</si>
  <si>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</si>
  <si>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</si>
  <si>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</si>
  <si>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</si>
  <si>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</si>
  <si>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</si>
  <si>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</si>
  <si>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</si>
  <si>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</si>
  <si>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</si>
  <si>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</si>
  <si>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</si>
  <si>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</si>
  <si>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</si>
  <si>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</si>
  <si>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</si>
  <si>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</si>
  <si>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</si>
  <si>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</si>
  <si>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</si>
  <si>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</si>
  <si>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</si>
  <si>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</si>
  <si>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</si>
  <si>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</si>
  <si>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</si>
  <si>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</si>
  <si>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</si>
  <si>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</si>
  <si>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</si>
  <si>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</si>
  <si>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</si>
  <si>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</si>
  <si>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</si>
  <si>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</si>
  <si>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</si>
  <si>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</si>
  <si>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</si>
  <si>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</si>
  <si>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</si>
  <si>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</si>
  <si>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</si>
  <si>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</si>
  <si>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</si>
  <si>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</si>
  <si>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</si>
  <si>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</si>
  <si>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</si>
  <si>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</si>
  <si>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</si>
  <si>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</si>
  <si>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</si>
  <si>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</si>
  <si>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</si>
  <si>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</si>
  <si>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</si>
  <si>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</si>
  <si>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</si>
  <si>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</si>
  <si>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</si>
  <si>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</si>
  <si>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</si>
  <si>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</si>
  <si>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</si>
  <si>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</si>
  <si>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</si>
  <si>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</si>
  <si>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</si>
  <si>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</si>
  <si>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</si>
  <si>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</si>
  <si>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</si>
  <si>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</si>
  <si>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</si>
  <si>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</si>
  <si>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</si>
  <si>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</si>
  <si>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</si>
  <si>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</si>
  <si>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</si>
  <si>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</si>
  <si>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</si>
  <si>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</si>
  <si>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</si>
  <si>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</si>
  <si>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</si>
  <si>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</si>
  <si>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</si>
  <si>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</si>
  <si>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</si>
  <si>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</si>
  <si>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</si>
  <si>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</si>
  <si>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</si>
  <si>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</si>
  <si>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</si>
  <si>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</si>
  <si>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</si>
  <si>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</si>
  <si>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</si>
  <si>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</si>
  <si>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</si>
  <si>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</si>
  <si>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</si>
  <si>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</si>
  <si>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</si>
  <si>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</si>
  <si>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</si>
  <si>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</si>
  <si>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</si>
  <si>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</si>
  <si>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</si>
  <si>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</si>
  <si>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</si>
  <si>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</si>
  <si>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</si>
  <si>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</si>
  <si>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</si>
  <si>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</si>
  <si>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</si>
  <si>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</si>
  <si>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</si>
  <si>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</si>
  <si>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</si>
  <si>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</si>
  <si>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</si>
  <si>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</si>
  <si>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</si>
  <si>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</si>
  <si>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</si>
  <si>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</si>
  <si>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</si>
  <si>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</si>
  <si>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</si>
  <si>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</si>
  <si>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</si>
  <si>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</si>
  <si>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</si>
  <si>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</si>
  <si>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</si>
  <si>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</si>
  <si>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</si>
  <si>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</si>
  <si>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</si>
  <si>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</si>
  <si>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</si>
  <si>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</si>
  <si>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</si>
  <si>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</si>
  <si>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</si>
  <si>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</si>
  <si>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</si>
  <si>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</si>
  <si>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</si>
  <si>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</si>
  <si>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</si>
  <si>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</si>
  <si>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</si>
  <si>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</si>
  <si>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</si>
  <si>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</si>
  <si>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</si>
  <si>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</si>
  <si>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</si>
  <si>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</si>
  <si>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</si>
  <si>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</si>
  <si>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</si>
  <si>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</si>
  <si>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</si>
  <si>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</si>
  <si>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</si>
  <si>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</si>
  <si>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</si>
  <si>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</si>
  <si>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</si>
  <si>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</si>
  <si>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</si>
  <si>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</si>
  <si>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</si>
  <si>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</si>
  <si>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</si>
  <si>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</si>
  <si>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</si>
  <si>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</si>
  <si>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</si>
  <si>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</si>
  <si>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</si>
  <si>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</si>
  <si>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</si>
  <si>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</si>
  <si>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</si>
  <si>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</si>
  <si>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</si>
  <si>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</si>
  <si>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</si>
  <si>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</si>
  <si>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</si>
  <si>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</si>
  <si>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</si>
  <si>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</si>
  <si>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</si>
  <si>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</si>
  <si>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</si>
  <si>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</si>
  <si>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</si>
  <si>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</si>
  <si>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</si>
  <si>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</si>
  <si>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</si>
  <si>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</si>
  <si>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</si>
  <si>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</si>
  <si>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</si>
  <si>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</si>
  <si>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</si>
  <si>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</si>
  <si>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</si>
  <si>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</si>
  <si>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</si>
  <si>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</si>
  <si>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</si>
  <si>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</si>
  <si>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</si>
  <si>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</si>
  <si>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</si>
  <si>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</si>
  <si>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</si>
  <si>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</si>
  <si>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</si>
  <si>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</si>
  <si>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</si>
  <si>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</si>
  <si>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</si>
  <si>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</si>
  <si>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</si>
  <si>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</si>
  <si>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</si>
  <si>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</si>
  <si>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</si>
  <si>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</si>
  <si>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</si>
  <si>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</si>
  <si>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</si>
  <si>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</si>
  <si>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</si>
  <si>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</si>
  <si>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</si>
  <si>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</si>
  <si>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</si>
  <si>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</si>
  <si>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</si>
  <si>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</si>
  <si>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</si>
  <si>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</si>
  <si>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</si>
  <si>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</si>
  <si>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</si>
  <si>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</si>
  <si>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</si>
  <si>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</si>
  <si>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</si>
  <si>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</si>
  <si>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</si>
  <si>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</si>
  <si>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</si>
  <si>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</si>
  <si>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</si>
  <si>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</si>
  <si>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</si>
  <si>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</si>
  <si>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</si>
  <si>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</si>
  <si>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</si>
  <si>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</si>
  <si>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</si>
  <si>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</si>
  <si>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</si>
  <si>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</si>
  <si>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</si>
  <si>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</si>
  <si>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</si>
  <si>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</si>
  <si>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</si>
  <si>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</si>
  <si>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</si>
  <si>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</si>
  <si>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</si>
  <si>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</si>
  <si>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</si>
  <si>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</si>
  <si>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</si>
  <si>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</si>
  <si>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</si>
  <si>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</si>
  <si>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</si>
  <si>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</si>
  <si>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</si>
  <si>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</si>
  <si>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</si>
  <si>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</si>
  <si>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</si>
  <si>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</si>
  <si>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</si>
  <si>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</si>
  <si>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</si>
  <si>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</si>
  <si>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</si>
  <si>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</si>
  <si>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</si>
  <si>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</si>
  <si>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</si>
  <si>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</si>
  <si>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</si>
  <si>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</si>
  <si>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</si>
  <si>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</si>
  <si>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</si>
  <si>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</si>
  <si>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</si>
  <si>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</si>
  <si>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</si>
  <si>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</si>
  <si>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</si>
  <si>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</si>
  <si>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</si>
  <si>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</si>
  <si>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</si>
  <si>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</si>
  <si>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</si>
  <si>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</si>
  <si>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</si>
  <si>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</si>
  <si>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</si>
  <si>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</si>
  <si>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</si>
  <si>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</si>
  <si>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</si>
  <si>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</si>
  <si>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</si>
  <si>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</si>
  <si>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</si>
  <si>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</si>
  <si>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</si>
  <si>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</si>
  <si>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</si>
  <si>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</si>
  <si>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</si>
  <si>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</si>
  <si>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</si>
  <si>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</si>
  <si>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</si>
  <si>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</si>
  <si>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</si>
  <si>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</si>
  <si>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</si>
  <si>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</si>
  <si>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</si>
  <si>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</si>
  <si>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</si>
  <si>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</si>
  <si>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</si>
  <si>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</si>
  <si>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</si>
  <si>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</si>
  <si>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</si>
  <si>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</si>
  <si>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</si>
  <si>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</si>
  <si>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</si>
  <si>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</si>
  <si>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</si>
  <si>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</si>
  <si>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</si>
  <si>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</si>
  <si>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</si>
  <si>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</si>
  <si>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</si>
  <si>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</si>
  <si>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</si>
  <si>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</si>
  <si>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</si>
  <si>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</si>
  <si>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</si>
  <si>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</si>
  <si>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</si>
  <si>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</si>
  <si>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</si>
  <si>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</si>
  <si>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</si>
  <si>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</si>
  <si>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</si>
  <si>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</si>
  <si>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</si>
  <si>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</si>
  <si>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</si>
  <si>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</si>
  <si>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</si>
  <si>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</si>
  <si>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</si>
  <si>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</si>
  <si>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</si>
  <si>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</si>
  <si>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</si>
  <si>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</si>
  <si>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</si>
  <si>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</si>
  <si>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</si>
  <si>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</si>
  <si>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</si>
  <si>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</si>
  <si>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</si>
  <si>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</si>
  <si>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</si>
  <si>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</si>
  <si>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</si>
  <si>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</si>
  <si>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</si>
  <si>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</si>
  <si>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</si>
  <si>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</si>
  <si>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</si>
  <si>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</si>
  <si>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</si>
  <si>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</si>
  <si>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</si>
  <si>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</si>
  <si>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</si>
  <si>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</si>
  <si>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</si>
  <si>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</si>
  <si>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</si>
  <si>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</si>
  <si>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</si>
  <si>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</si>
  <si>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</si>
  <si>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</si>
  <si>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</si>
  <si>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</si>
  <si>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</si>
  <si>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</si>
  <si>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</si>
  <si>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</si>
  <si>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</si>
  <si>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</si>
  <si>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</si>
  <si>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</si>
  <si>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</si>
  <si>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</si>
  <si>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</si>
  <si>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</si>
  <si>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</si>
  <si>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</si>
  <si>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</si>
  <si>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</si>
  <si>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</si>
  <si>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</si>
  <si>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</si>
  <si>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</si>
  <si>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</si>
  <si>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</si>
  <si>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</si>
  <si>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</si>
  <si>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</si>
  <si>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</si>
  <si>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</si>
  <si>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</si>
  <si>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</si>
  <si>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</si>
  <si>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</si>
  <si>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</si>
  <si>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</si>
  <si>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</si>
  <si>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</si>
  <si>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</si>
  <si>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</si>
  <si>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</si>
  <si>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</si>
  <si>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</si>
  <si>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</si>
  <si>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</si>
  <si>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</si>
  <si>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</si>
  <si>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</si>
  <si>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</si>
  <si>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</si>
  <si>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</si>
  <si>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</si>
  <si>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</si>
  <si>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</si>
  <si>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</si>
  <si>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</si>
  <si>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</si>
  <si>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</si>
  <si>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</si>
  <si>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</si>
  <si>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</si>
  <si>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</si>
  <si>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</si>
  <si>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</si>
  <si>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</si>
  <si>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</si>
  <si>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</si>
  <si>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</si>
  <si>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</si>
  <si>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</si>
  <si>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</si>
  <si>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</si>
  <si>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</si>
  <si>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</si>
  <si>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</si>
  <si>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</si>
  <si>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</si>
  <si>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</si>
  <si>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</si>
  <si>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</si>
  <si>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</si>
  <si>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</si>
  <si>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</si>
  <si>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</si>
  <si>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</si>
  <si>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</si>
  <si>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</si>
  <si>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</si>
  <si>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</si>
  <si>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</si>
  <si>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</si>
  <si>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</si>
  <si>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</si>
  <si>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</si>
  <si>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</si>
  <si>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</si>
  <si>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</si>
  <si>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</si>
  <si>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</si>
  <si>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</si>
  <si>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</si>
  <si>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</si>
  <si>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</si>
  <si>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</si>
  <si>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</si>
  <si>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</si>
  <si>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</si>
  <si>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</si>
  <si>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</si>
  <si>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</si>
  <si>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</si>
  <si>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</si>
  <si>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</si>
  <si>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</si>
  <si>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</si>
  <si>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</si>
  <si>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</si>
  <si>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</si>
  <si>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</si>
  <si>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</si>
  <si>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</si>
  <si>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</si>
  <si>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</si>
  <si>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</si>
  <si>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</si>
  <si>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</si>
  <si>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</si>
  <si>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</si>
  <si>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</si>
  <si>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</si>
  <si>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</si>
  <si>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</si>
  <si>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</si>
  <si>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</si>
  <si>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</si>
  <si>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</si>
  <si>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</si>
  <si>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</si>
  <si>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</si>
  <si>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</si>
  <si>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</si>
  <si>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</si>
  <si>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</si>
  <si>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</si>
  <si>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</si>
  <si>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</si>
  <si>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</si>
  <si>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</si>
  <si>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</si>
  <si>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</si>
  <si>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</si>
  <si>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</si>
  <si>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</si>
  <si>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</si>
  <si>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</si>
  <si>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</si>
  <si>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</si>
  <si>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</si>
  <si>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</si>
  <si>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</si>
  <si>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</si>
  <si>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</si>
  <si>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</si>
  <si>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</si>
  <si>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</si>
  <si>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</si>
  <si>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</si>
  <si>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</si>
  <si>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</si>
  <si>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</si>
  <si>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</si>
  <si>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</si>
  <si>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</si>
  <si>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</si>
  <si>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</si>
  <si>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</si>
  <si>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</si>
  <si>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</si>
  <si>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</si>
  <si>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</si>
  <si>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</si>
  <si>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</si>
  <si>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</si>
  <si>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</si>
  <si>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</si>
  <si>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</si>
  <si>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</si>
  <si>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</si>
  <si>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</si>
  <si>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</si>
  <si>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</si>
  <si>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</si>
  <si>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</si>
  <si>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</si>
  <si>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</si>
  <si>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</si>
  <si>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</si>
  <si>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</si>
  <si>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</si>
  <si>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</si>
  <si>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</si>
  <si>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</si>
  <si>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</si>
  <si>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</si>
  <si>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</si>
  <si>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</si>
  <si>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</si>
  <si>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</si>
  <si>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</si>
  <si>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</si>
  <si>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</si>
  <si>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</si>
  <si>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</si>
  <si>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</si>
  <si>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</si>
  <si>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</si>
  <si>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</si>
  <si>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</si>
  <si>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</si>
  <si>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</si>
  <si>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</si>
  <si>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</si>
  <si>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</si>
  <si>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</si>
  <si>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</si>
  <si>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</si>
  <si>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</si>
  <si>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</si>
  <si>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</si>
  <si>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</si>
  <si>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</si>
  <si>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</si>
  <si>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</si>
  <si>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</si>
  <si>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</si>
  <si>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</si>
  <si>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</si>
  <si>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</si>
  <si>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</si>
  <si>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</si>
  <si>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</si>
  <si>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</si>
  <si>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</si>
  <si>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</si>
  <si>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</si>
  <si>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</si>
  <si>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</si>
  <si>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</si>
  <si>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</si>
  <si>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</si>
  <si>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</si>
  <si>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</si>
  <si>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</si>
  <si>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</si>
  <si>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</si>
  <si>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</si>
  <si>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</si>
  <si>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</si>
  <si>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</si>
  <si>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</si>
  <si>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</si>
  <si>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</si>
  <si>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</si>
  <si>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</si>
  <si>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</si>
  <si>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</si>
  <si>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</si>
  <si>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</si>
  <si>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</si>
  <si>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</si>
  <si>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</si>
  <si>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</si>
  <si>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</si>
  <si>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</si>
  <si>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</si>
  <si>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</si>
  <si>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</si>
  <si>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</si>
  <si>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</si>
  <si>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</si>
  <si>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</si>
  <si>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</si>
  <si>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</si>
  <si>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</si>
  <si>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</si>
  <si>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</si>
  <si>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</si>
  <si>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</si>
  <si>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</si>
  <si>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</si>
  <si>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</si>
  <si>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</si>
  <si>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</si>
  <si>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</si>
  <si>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</si>
  <si>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</si>
  <si>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</si>
  <si>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</si>
  <si>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</si>
  <si>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</si>
  <si>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</si>
  <si>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</si>
  <si>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</si>
  <si>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</si>
  <si>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</si>
  <si>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</si>
  <si>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</si>
  <si>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</si>
  <si>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</si>
  <si>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</si>
  <si>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</si>
  <si>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</si>
  <si>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</si>
  <si>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</si>
  <si>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</si>
  <si>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</si>
  <si>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</si>
  <si>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</si>
  <si>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</si>
  <si>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</si>
  <si>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</si>
  <si>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</si>
  <si>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</si>
  <si>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</si>
  <si>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</si>
  <si>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</si>
  <si>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</si>
  <si>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</si>
  <si>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</si>
  <si>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</si>
  <si>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</si>
  <si>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</si>
  <si>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</si>
  <si>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</si>
  <si>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</si>
  <si>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</si>
  <si>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</si>
  <si>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</si>
  <si>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</si>
  <si>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</si>
  <si>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</si>
  <si>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</si>
  <si>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</si>
  <si>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</si>
  <si>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</si>
  <si>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</si>
  <si>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</si>
  <si>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</si>
  <si>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</si>
  <si>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</si>
  <si>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</si>
  <si>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</si>
  <si>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</si>
  <si>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</si>
  <si>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</si>
  <si>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</si>
  <si>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</si>
  <si>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</si>
  <si>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</si>
  <si>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</si>
  <si>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</si>
  <si>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</si>
  <si>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</si>
  <si>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</si>
  <si>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</si>
  <si>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</si>
  <si>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</si>
  <si>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</si>
  <si>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</si>
  <si>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</si>
  <si>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</si>
  <si>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</si>
  <si>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</si>
  <si>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</si>
  <si>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</si>
  <si>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</si>
  <si>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</si>
  <si>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</si>
  <si>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</si>
  <si>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</si>
  <si>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</si>
  <si>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</si>
  <si>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</si>
  <si>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</si>
  <si>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</si>
  <si>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</si>
  <si>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</si>
  <si>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</si>
  <si>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</si>
  <si>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</si>
  <si>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</si>
  <si>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</si>
  <si>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</si>
  <si>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</si>
  <si>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</si>
  <si>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</si>
  <si>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</si>
  <si>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</si>
  <si>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</si>
  <si>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</si>
  <si>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</si>
  <si>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</si>
  <si>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</si>
  <si>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</si>
  <si>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</si>
  <si>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</si>
  <si>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</si>
  <si>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</si>
  <si>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</si>
  <si>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</si>
  <si>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</si>
  <si>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</si>
  <si>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</si>
  <si>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</si>
  <si>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</si>
  <si>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</si>
  <si>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</si>
  <si>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</si>
  <si>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</si>
  <si>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</si>
  <si>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</si>
  <si>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</si>
  <si>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</si>
  <si>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</si>
  <si>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</si>
  <si>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</si>
  <si>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</si>
  <si>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</si>
  <si>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</si>
  <si>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</si>
  <si>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</si>
  <si>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</si>
  <si>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</si>
  <si>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</si>
  <si>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</si>
  <si>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</si>
  <si>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</si>
  <si>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</si>
  <si>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</si>
  <si>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</si>
  <si>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</si>
  <si>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</si>
  <si>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</si>
  <si>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</si>
  <si>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</si>
  <si>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</si>
  <si>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</si>
  <si>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</si>
  <si>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</si>
  <si>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</si>
  <si>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</si>
  <si>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</si>
  <si>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</si>
  <si>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</si>
  <si>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</si>
  <si>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</si>
  <si>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</si>
  <si>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</si>
  <si>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</si>
  <si>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</si>
  <si>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</si>
  <si>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</si>
  <si>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</si>
  <si>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</si>
  <si>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</si>
  <si>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</si>
  <si>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</si>
  <si>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</si>
  <si>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</si>
  <si>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</si>
  <si>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</si>
  <si>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</si>
  <si>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</si>
  <si>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</si>
  <si>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</si>
  <si>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</si>
  <si>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</si>
  <si>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</si>
  <si>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</si>
  <si>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</si>
  <si>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</si>
  <si>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</si>
  <si>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</si>
  <si>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</si>
  <si>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</si>
  <si>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</si>
  <si>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</si>
  <si>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</si>
  <si>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</si>
  <si>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</si>
  <si>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</si>
  <si>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</si>
  <si>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</si>
  <si>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</si>
  <si>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</si>
  <si>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</si>
  <si>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</si>
  <si>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</si>
  <si>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</si>
  <si>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</si>
  <si>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</si>
  <si>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</si>
  <si>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</si>
  <si>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</si>
  <si>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</si>
  <si>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</si>
  <si>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</si>
  <si>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</si>
  <si>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</si>
  <si>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</si>
  <si>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</si>
  <si>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</si>
  <si>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</si>
  <si>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</si>
  <si>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</si>
  <si>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</si>
  <si>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</si>
  <si>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</si>
  <si>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</si>
  <si>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</si>
  <si>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</si>
  <si>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</si>
  <si>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</si>
  <si>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</si>
  <si>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</si>
  <si>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</si>
  <si>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</si>
  <si>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</si>
  <si>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</si>
  <si>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</si>
  <si>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</si>
  <si>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</si>
  <si>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</si>
  <si>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</si>
  <si>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</si>
  <si>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</si>
  <si>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</si>
  <si>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</si>
  <si>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</si>
  <si>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</si>
  <si>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</si>
  <si>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</si>
  <si>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</si>
  <si>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</si>
  <si>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</si>
  <si>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</si>
  <si>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</si>
  <si>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</si>
  <si>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</si>
  <si>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</si>
  <si>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</si>
  <si>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</si>
  <si>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</si>
  <si>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</si>
  <si>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</si>
  <si>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</si>
  <si>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</si>
  <si>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</si>
  <si>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</si>
  <si>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</si>
  <si>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</si>
  <si>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</si>
  <si>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</si>
  <si>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</si>
  <si>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</si>
  <si>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</si>
  <si>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</si>
  <si>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</si>
  <si>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</si>
  <si>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</si>
  <si>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</si>
  <si>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</si>
  <si>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</si>
  <si>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</si>
  <si>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</si>
  <si>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</si>
  <si>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</si>
  <si>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</si>
  <si>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</si>
  <si>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</si>
  <si>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</si>
  <si>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</si>
  <si>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</si>
  <si>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</si>
  <si>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</si>
  <si>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</si>
  <si>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</si>
  <si>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</si>
  <si>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</si>
  <si>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</si>
  <si>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</si>
  <si>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</si>
  <si>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</si>
  <si>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</si>
  <si>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</si>
  <si>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</si>
  <si>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</si>
  <si>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</si>
  <si>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</si>
  <si>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</si>
  <si>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</si>
  <si>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</si>
  <si>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</si>
  <si>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</si>
  <si>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</si>
  <si>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</si>
  <si>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</si>
  <si>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</si>
  <si>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</si>
  <si>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</si>
  <si>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</si>
  <si>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</si>
  <si>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</si>
  <si>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</si>
  <si>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</si>
  <si>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</si>
  <si>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</si>
  <si>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</si>
  <si>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</si>
  <si>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</si>
  <si>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</si>
  <si>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</si>
  <si>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</si>
  <si>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</si>
  <si>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</si>
  <si>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</si>
  <si>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</si>
  <si>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</si>
  <si>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</si>
  <si>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</si>
  <si>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</si>
  <si>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</si>
  <si>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</si>
  <si>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</si>
  <si>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</si>
  <si>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</si>
  <si>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</si>
  <si>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</si>
  <si>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</si>
  <si>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</si>
  <si>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</si>
  <si>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</si>
  <si>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</si>
  <si>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</si>
  <si>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</si>
  <si>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</si>
  <si>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</si>
  <si>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</si>
  <si>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</si>
  <si>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</si>
  <si>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</si>
  <si>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</si>
  <si>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</si>
  <si>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</si>
  <si>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</si>
  <si>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</si>
  <si>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</si>
  <si>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</si>
  <si>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</si>
  <si>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</si>
  <si>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</si>
  <si>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</si>
  <si>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</si>
  <si>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</si>
  <si>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</si>
  <si>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</si>
  <si>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</si>
  <si>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</si>
  <si>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</si>
  <si>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</si>
  <si>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</si>
  <si>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</si>
  <si>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</si>
  <si>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</si>
  <si>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</si>
  <si>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</si>
  <si>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</si>
  <si>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</si>
  <si>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</si>
  <si>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</si>
  <si>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</si>
  <si>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</si>
  <si>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</si>
  <si>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</si>
  <si>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</si>
  <si>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</si>
  <si>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</si>
  <si>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</si>
  <si>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</si>
  <si>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</si>
  <si>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</si>
  <si>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</si>
  <si>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</si>
  <si>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</si>
  <si>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</si>
  <si>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</si>
  <si>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</si>
  <si>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</si>
  <si>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</si>
  <si>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</si>
  <si>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</si>
  <si>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</si>
  <si>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</si>
  <si>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</si>
  <si>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</si>
  <si>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</si>
  <si>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</si>
  <si>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</si>
  <si>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</si>
  <si>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</si>
  <si>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</si>
  <si>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</si>
  <si>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</si>
  <si>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</si>
  <si>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</si>
  <si>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</si>
  <si>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</si>
  <si>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</si>
  <si>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</si>
  <si>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</si>
  <si>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</si>
  <si>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</si>
  <si>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</si>
  <si>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</si>
  <si>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</si>
  <si>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</si>
  <si>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</si>
  <si>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</si>
  <si>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</si>
  <si>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</si>
  <si>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</si>
  <si>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</si>
  <si>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</si>
  <si>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</si>
  <si>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</si>
  <si>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</si>
  <si>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</si>
  <si>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</si>
  <si>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</si>
  <si>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</si>
  <si>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</si>
  <si>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</si>
  <si>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</si>
  <si>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</si>
  <si>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</si>
  <si>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</si>
  <si>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</si>
  <si>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</si>
  <si>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</si>
  <si>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</si>
  <si>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</si>
  <si>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</si>
  <si>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</si>
  <si>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</si>
  <si>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</si>
  <si>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</si>
  <si>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</si>
  <si>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</si>
  <si>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</si>
  <si>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</si>
  <si>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</si>
  <si>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</si>
  <si>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</si>
  <si>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</si>
  <si>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</si>
  <si>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</si>
  <si>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</si>
  <si>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</si>
  <si>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</si>
  <si>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</si>
  <si>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</si>
  <si>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</si>
  <si>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</si>
  <si>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</si>
  <si>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</si>
  <si>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</si>
  <si>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</si>
  <si>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</si>
  <si>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</si>
  <si>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</si>
  <si>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</si>
  <si>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</si>
  <si>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</si>
  <si>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</si>
  <si>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</si>
  <si>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</si>
  <si>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</si>
  <si>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</si>
  <si>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</si>
  <si>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</si>
  <si>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</si>
  <si>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</si>
  <si>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</si>
  <si>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</si>
  <si>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</si>
  <si>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</si>
  <si>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</si>
  <si>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</si>
  <si>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</si>
  <si>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</si>
  <si>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</si>
  <si>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</si>
  <si>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</si>
  <si>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</si>
  <si>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</si>
  <si>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</si>
  <si>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</si>
  <si>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</si>
  <si>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</si>
  <si>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</si>
  <si>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</si>
  <si>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</si>
  <si>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</si>
  <si>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</si>
  <si>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</si>
  <si>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</si>
  <si>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</si>
  <si>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</si>
  <si>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</si>
  <si>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</si>
  <si>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</si>
  <si>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</si>
  <si>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</si>
  <si>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</si>
  <si>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</si>
  <si>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</si>
  <si>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</si>
  <si>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</si>
  <si>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</si>
  <si>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</si>
  <si>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</si>
  <si>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</si>
  <si>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</si>
  <si>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</si>
  <si>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</si>
  <si>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</si>
  <si>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</si>
  <si>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</si>
  <si>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</si>
  <si>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</si>
  <si>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</si>
  <si>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</si>
  <si>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</si>
  <si>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</si>
  <si>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</si>
  <si>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</si>
  <si>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</si>
  <si>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</si>
  <si>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</si>
  <si>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</si>
  <si>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</si>
  <si>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</si>
  <si>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</si>
  <si>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</si>
  <si>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</si>
  <si>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</si>
  <si>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</si>
  <si>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</si>
  <si>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</si>
  <si>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</si>
  <si>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</si>
  <si>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</si>
  <si>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</si>
  <si>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</si>
  <si>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</si>
  <si>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</si>
  <si>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</si>
  <si>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</si>
  <si>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</si>
  <si>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</si>
  <si>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</si>
  <si>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</si>
  <si>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</si>
  <si>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</si>
  <si>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</si>
  <si>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</si>
  <si>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</si>
  <si>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</si>
  <si>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</si>
  <si>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</si>
  <si>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</si>
  <si>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</si>
  <si>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</si>
  <si>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</si>
  <si>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</si>
  <si>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</si>
  <si>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</si>
  <si>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</si>
  <si>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</si>
  <si>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</si>
  <si>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</si>
  <si>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</si>
  <si>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</si>
  <si>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</si>
  <si>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</si>
  <si>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</si>
  <si>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</si>
  <si>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</si>
  <si>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</si>
  <si>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</si>
  <si>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</si>
  <si>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</si>
  <si>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</si>
  <si>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</si>
  <si>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</si>
  <si>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</si>
  <si>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</si>
  <si>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</si>
  <si>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</si>
  <si>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</si>
  <si>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</si>
  <si>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</si>
  <si>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</si>
  <si>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</si>
  <si>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</si>
  <si>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</si>
  <si>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</si>
  <si>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</si>
  <si>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</si>
  <si>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</si>
  <si>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</si>
  <si>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</si>
  <si>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</si>
  <si>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</si>
  <si>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</si>
  <si>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</si>
  <si>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</si>
  <si>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</si>
  <si>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</si>
  <si>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</si>
  <si>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</si>
  <si>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</si>
  <si>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</si>
  <si>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</si>
  <si>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</si>
  <si>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</si>
  <si>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</si>
  <si>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</si>
  <si>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</si>
  <si>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</si>
  <si>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</si>
  <si>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</si>
  <si>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</si>
  <si>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</si>
  <si>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</si>
  <si>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</si>
  <si>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</si>
  <si>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</si>
  <si>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</si>
  <si>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</si>
  <si>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</si>
  <si>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</si>
  <si>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</si>
  <si>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</si>
  <si>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</si>
  <si>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</si>
  <si>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</si>
  <si>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</si>
  <si>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</si>
  <si>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</si>
  <si>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</si>
  <si>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</si>
  <si>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</si>
  <si>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</si>
  <si>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</si>
  <si>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</si>
  <si>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</si>
  <si>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</si>
  <si>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</si>
  <si>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</si>
  <si>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</si>
  <si>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</si>
  <si>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</si>
  <si>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</si>
  <si>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</si>
  <si>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</si>
  <si>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</si>
  <si>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</si>
  <si>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</si>
  <si>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</si>
  <si>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</si>
  <si>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</si>
  <si>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</si>
  <si>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</si>
  <si>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</si>
  <si>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</si>
  <si>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</si>
  <si>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</si>
  <si>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</si>
  <si>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</si>
  <si>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</si>
  <si>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</si>
  <si>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</si>
  <si>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</si>
  <si>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</si>
  <si>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</si>
  <si>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</si>
  <si>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</si>
  <si>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</si>
  <si>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</si>
  <si>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</si>
  <si>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</si>
  <si>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</si>
  <si>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</si>
  <si>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</si>
  <si>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</si>
  <si>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</si>
  <si>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</si>
  <si>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</si>
  <si>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</si>
  <si>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</si>
  <si>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</si>
  <si>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</si>
  <si>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</si>
  <si>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</si>
  <si>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</si>
  <si>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</si>
  <si>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</si>
  <si>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</si>
  <si>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</si>
  <si>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</si>
  <si>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</si>
  <si>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</si>
  <si>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</si>
  <si>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</si>
  <si>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</si>
  <si>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</si>
  <si>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</si>
  <si>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</si>
  <si>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</si>
  <si>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</si>
  <si>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</si>
  <si>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</si>
  <si>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</si>
  <si>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</si>
  <si>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</si>
  <si>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</si>
  <si>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</si>
  <si>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</si>
  <si>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</si>
  <si>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</si>
  <si>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</si>
  <si>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</si>
  <si>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</si>
  <si>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</si>
  <si>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</si>
  <si>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</si>
  <si>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</si>
  <si>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</si>
  <si>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</si>
  <si>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</si>
  <si>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</si>
  <si>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</si>
  <si>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</si>
  <si>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</si>
  <si>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</si>
  <si>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</si>
  <si>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</si>
  <si>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</si>
  <si>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</si>
  <si>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</si>
  <si>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</si>
  <si>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</si>
  <si>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</si>
  <si>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</si>
  <si>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</si>
  <si>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</si>
  <si>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</si>
  <si>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</si>
  <si>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</si>
  <si>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</si>
  <si>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</si>
  <si>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</si>
  <si>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</si>
  <si>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</si>
  <si>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</si>
  <si>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</si>
  <si>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</si>
  <si>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</si>
  <si>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</si>
  <si>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</si>
  <si>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</si>
  <si>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</si>
  <si>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</si>
  <si>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</si>
  <si>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</si>
  <si>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</si>
  <si>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</si>
  <si>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</si>
  <si>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</si>
  <si>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</si>
  <si>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</si>
  <si>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</si>
  <si>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</si>
  <si>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</si>
  <si>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</si>
  <si>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</si>
  <si>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</si>
  <si>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</si>
  <si>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</si>
  <si>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</si>
  <si>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</si>
  <si>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</si>
  <si>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</si>
  <si>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</si>
  <si>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</si>
  <si>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</si>
  <si>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</si>
  <si>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</si>
  <si>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</si>
  <si>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</si>
  <si>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</si>
  <si>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</si>
  <si>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</si>
  <si>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</si>
  <si>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</si>
  <si>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</si>
  <si>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</si>
  <si>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</si>
  <si>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</si>
  <si>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</si>
  <si>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</si>
  <si>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</si>
  <si>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</si>
  <si>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</si>
  <si>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</si>
  <si>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</si>
  <si>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</si>
  <si>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</si>
  <si>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</si>
  <si>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</si>
  <si>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</si>
  <si>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</si>
  <si>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</si>
  <si>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</si>
  <si>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</si>
  <si>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</si>
  <si>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</si>
  <si>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</si>
  <si>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</si>
  <si>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</si>
  <si>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</si>
  <si>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</si>
  <si>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</si>
  <si>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</si>
  <si>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</si>
  <si>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</si>
  <si>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</si>
  <si>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</si>
  <si>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</si>
  <si>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</si>
  <si>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</si>
  <si>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</si>
  <si>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</si>
  <si>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</si>
  <si>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</si>
  <si>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</si>
  <si>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</si>
  <si>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</si>
  <si>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</si>
  <si>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</si>
  <si>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</si>
  <si>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</si>
  <si>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</si>
  <si>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</si>
  <si>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</si>
  <si>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</si>
  <si>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</si>
  <si>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</si>
  <si>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</si>
  <si>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</si>
  <si>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</si>
  <si>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</si>
  <si>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</si>
  <si>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</si>
  <si>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</si>
  <si>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</si>
  <si>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</si>
  <si>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</si>
  <si>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</si>
  <si>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</si>
  <si>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</si>
  <si>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</si>
  <si>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</si>
  <si>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</si>
  <si>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</si>
  <si>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</si>
  <si>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</si>
  <si>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</si>
  <si>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</si>
  <si>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</si>
  <si>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</si>
  <si>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</si>
  <si>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</si>
  <si>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</si>
  <si>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</si>
  <si>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</si>
  <si>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</si>
  <si>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</si>
  <si>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</si>
  <si>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</si>
  <si>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</si>
  <si>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</si>
  <si>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</si>
  <si>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</si>
  <si>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</si>
  <si>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</si>
  <si>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</si>
  <si>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</si>
  <si>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</si>
  <si>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</si>
  <si>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</si>
  <si>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</si>
  <si>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</si>
  <si>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</si>
  <si>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</si>
  <si>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</si>
  <si>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</si>
  <si>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</si>
  <si>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</si>
  <si>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</si>
  <si>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</si>
  <si>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</si>
  <si>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</si>
  <si>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</si>
  <si>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</si>
  <si>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</si>
  <si>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</si>
  <si>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</si>
  <si>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</si>
  <si>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</si>
  <si>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</si>
  <si>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</si>
  <si>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</si>
  <si>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</si>
  <si>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</si>
  <si>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</si>
  <si>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</si>
  <si>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</si>
  <si>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</si>
  <si>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</si>
  <si>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</si>
  <si>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</si>
  <si>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</si>
  <si>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</si>
  <si>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</si>
  <si>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</si>
  <si>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</si>
  <si>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</si>
  <si>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</si>
  <si>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</si>
  <si>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</si>
  <si>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</si>
  <si>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</si>
  <si>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</si>
  <si>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</si>
  <si>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</si>
  <si>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</si>
  <si>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</si>
  <si>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</si>
  <si>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</si>
  <si>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</si>
  <si>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</si>
  <si>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</si>
  <si>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</si>
  <si>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</si>
  <si>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</si>
  <si>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</si>
  <si>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</si>
  <si>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</si>
  <si>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</si>
  <si>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</si>
  <si>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</si>
  <si>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</si>
  <si>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</si>
  <si>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</si>
  <si>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</si>
  <si>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</si>
  <si>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</si>
  <si>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</si>
  <si>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</si>
  <si>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</si>
  <si>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</si>
  <si>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</si>
  <si>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</si>
  <si>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</si>
  <si>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</si>
  <si>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</si>
  <si>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</si>
  <si>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</si>
  <si>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</si>
  <si>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</si>
  <si>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</si>
  <si>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</si>
  <si>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</si>
  <si>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</si>
  <si>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</si>
  <si>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</si>
  <si>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</si>
  <si>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</si>
  <si>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</si>
  <si>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</si>
  <si>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</si>
  <si>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</si>
  <si>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</si>
  <si>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</si>
  <si>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</si>
  <si>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</si>
  <si>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</si>
  <si>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</si>
  <si>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</si>
  <si>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</si>
  <si>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</si>
  <si>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</si>
  <si>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</si>
  <si>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</si>
  <si>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</si>
  <si>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</si>
  <si>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</si>
  <si>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</si>
  <si>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</si>
  <si>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</si>
  <si>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</si>
  <si>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</si>
  <si>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</si>
  <si>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</si>
  <si>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</si>
  <si>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</si>
  <si>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</si>
  <si>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</si>
  <si>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</si>
  <si>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</si>
  <si>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</si>
  <si>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</si>
  <si>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</si>
  <si>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</si>
  <si>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</si>
  <si>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</si>
  <si>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</si>
  <si>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</si>
  <si>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</si>
  <si>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</si>
  <si>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</si>
  <si>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</si>
  <si>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</si>
  <si>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</si>
  <si>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</si>
  <si>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</si>
  <si>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</si>
  <si>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</si>
  <si>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</si>
  <si>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</si>
  <si>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</si>
  <si>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</si>
  <si>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</si>
  <si>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</si>
  <si>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</si>
  <si>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</si>
  <si>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</si>
  <si>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</si>
  <si>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</si>
  <si>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</si>
  <si>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</si>
  <si>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</si>
  <si>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</si>
  <si>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</si>
  <si>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</si>
  <si>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</si>
  <si>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</si>
  <si>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</si>
  <si>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</si>
  <si>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</si>
  <si>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</si>
  <si>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</si>
  <si>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</si>
  <si>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</si>
  <si>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</si>
  <si>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</si>
  <si>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</si>
  <si>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</si>
  <si>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</si>
  <si>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</si>
  <si>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</si>
  <si>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</si>
  <si>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</si>
  <si>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</si>
  <si>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</si>
  <si>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</si>
  <si>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</si>
  <si>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</si>
  <si>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</si>
  <si>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</si>
  <si>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</si>
  <si>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</si>
  <si>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</si>
  <si>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</si>
  <si>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</si>
  <si>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</si>
  <si>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</si>
  <si>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</si>
  <si>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</si>
  <si>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</si>
  <si>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</si>
  <si>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</si>
  <si>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</si>
  <si>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</si>
  <si>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</si>
  <si>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</si>
  <si>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</si>
  <si>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</si>
  <si>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</si>
  <si>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</si>
  <si>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</si>
  <si>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</si>
  <si>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</si>
  <si>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</si>
  <si>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</si>
  <si>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</si>
  <si>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</si>
  <si>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</si>
  <si>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</si>
  <si>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</si>
  <si>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</si>
  <si>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</si>
  <si>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</si>
  <si>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</si>
  <si>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</si>
  <si>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</si>
  <si>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</si>
  <si>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</si>
  <si>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</si>
  <si>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</si>
  <si>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</si>
  <si>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</si>
  <si>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</si>
  <si>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</si>
  <si>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</si>
  <si>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</si>
  <si>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</si>
  <si>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</si>
  <si>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</si>
  <si>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</si>
  <si>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</si>
  <si>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</si>
  <si>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</si>
  <si>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</si>
  <si>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</si>
  <si>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</si>
  <si>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</si>
  <si>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</si>
  <si>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</si>
  <si>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</si>
  <si>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</si>
  <si>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</si>
  <si>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</si>
  <si>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</si>
  <si>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</si>
  <si>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</si>
  <si>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</si>
  <si>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</si>
  <si>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</si>
  <si>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</si>
  <si>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</si>
  <si>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</si>
  <si>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</si>
  <si>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</si>
  <si>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</si>
  <si>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</si>
  <si>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</si>
  <si>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</si>
  <si>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</si>
  <si>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</si>
  <si>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</si>
  <si>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</si>
  <si>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</si>
  <si>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</si>
  <si>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</si>
  <si>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</si>
  <si>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</si>
  <si>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</si>
  <si>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</si>
  <si>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</si>
  <si>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</si>
  <si>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</si>
  <si>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</si>
  <si>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</si>
  <si>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</si>
  <si>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</si>
  <si>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</si>
  <si>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</si>
  <si>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</si>
  <si>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</si>
  <si>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</si>
  <si>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</si>
  <si>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</si>
  <si>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</si>
  <si>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</si>
  <si>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</si>
  <si>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</si>
  <si>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</si>
  <si>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</si>
  <si>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</si>
  <si>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</si>
  <si>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</si>
  <si>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</si>
  <si>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</si>
  <si>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</si>
  <si>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</si>
  <si>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</si>
  <si>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</si>
  <si>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</si>
  <si>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</si>
  <si>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</si>
  <si>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</si>
  <si>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</si>
  <si>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</si>
  <si>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</si>
  <si>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</si>
  <si>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</si>
  <si>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</si>
  <si>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</si>
  <si>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</si>
  <si>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</si>
  <si>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</si>
  <si>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</si>
  <si>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</si>
  <si>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</si>
  <si>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</si>
  <si>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</si>
  <si>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</si>
  <si>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</si>
  <si>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</si>
  <si>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</si>
  <si>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</si>
  <si>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</si>
  <si>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</si>
  <si>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</si>
  <si>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</si>
  <si>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</si>
  <si>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</si>
  <si>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</si>
  <si>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</si>
  <si>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</si>
  <si>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</si>
  <si>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</si>
  <si>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</si>
  <si>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</si>
  <si>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</si>
  <si>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</si>
  <si>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</si>
  <si>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</si>
  <si>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</si>
  <si>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</si>
  <si>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</si>
  <si>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</si>
  <si>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</si>
  <si>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</si>
  <si>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</si>
  <si>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</si>
  <si>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</si>
  <si>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</si>
  <si>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</si>
  <si>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</si>
  <si>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</si>
  <si>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</si>
  <si>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</si>
  <si>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</si>
  <si>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</si>
  <si>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</si>
  <si>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</si>
  <si>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</si>
  <si>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</si>
  <si>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</si>
  <si>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</si>
  <si>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</si>
  <si>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</si>
  <si>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</si>
  <si>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</si>
  <si>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</si>
  <si>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</si>
  <si>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</si>
  <si>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</si>
  <si>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</si>
  <si>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</si>
  <si>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</si>
  <si>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</si>
  <si>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</si>
  <si>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</si>
  <si>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</si>
  <si>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</si>
  <si>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</si>
  <si>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</si>
  <si>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</si>
  <si>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</si>
  <si>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</si>
  <si>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</si>
  <si>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</si>
  <si>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</si>
  <si>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</si>
  <si>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</si>
  <si>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</si>
  <si>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</si>
  <si>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</si>
  <si>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</si>
  <si>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</si>
  <si>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</si>
  <si>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</si>
  <si>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</si>
  <si>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</si>
  <si>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</si>
  <si>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</si>
  <si>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</si>
  <si>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</si>
  <si>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</si>
  <si>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</si>
  <si>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</si>
  <si>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</si>
  <si>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</si>
  <si>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</si>
  <si>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</si>
  <si>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</si>
  <si>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</si>
  <si>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</si>
  <si>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</si>
  <si>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</si>
  <si>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</si>
  <si>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</si>
  <si>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</si>
  <si>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</si>
  <si>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</si>
  <si>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</si>
  <si>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</si>
  <si>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</si>
  <si>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</si>
  <si>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</si>
  <si>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</si>
  <si>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</si>
  <si>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</si>
  <si>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</si>
  <si>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</si>
  <si>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</si>
  <si>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</si>
  <si>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</si>
  <si>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</si>
  <si>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</si>
  <si>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</si>
  <si>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</si>
  <si>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</si>
  <si>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</si>
  <si>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</si>
  <si>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</si>
  <si>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</si>
  <si>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</si>
  <si>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</si>
  <si>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</si>
  <si>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</si>
  <si>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</si>
  <si>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</si>
  <si>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</si>
  <si>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</si>
  <si>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</si>
  <si>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</si>
  <si>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</si>
  <si>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</si>
  <si>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</si>
  <si>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</si>
  <si>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</si>
  <si>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</si>
  <si>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</si>
  <si>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</si>
  <si>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</si>
  <si>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</si>
  <si>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</si>
  <si>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</si>
  <si>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</si>
  <si>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</si>
  <si>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</si>
  <si>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</si>
  <si>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</si>
  <si>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</si>
  <si>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</si>
  <si>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</si>
  <si>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</si>
  <si>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</si>
  <si>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</si>
  <si>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</si>
  <si>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</si>
  <si>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</si>
  <si>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</si>
  <si>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</si>
  <si>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</si>
  <si>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</si>
  <si>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</si>
  <si>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</si>
  <si>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</si>
  <si>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</si>
  <si>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</si>
  <si>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</si>
  <si>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</si>
  <si>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</si>
  <si>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</si>
  <si>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</si>
  <si>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</si>
  <si>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</si>
  <si>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</si>
  <si>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</si>
  <si>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</si>
  <si>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</si>
  <si>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</si>
  <si>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</si>
  <si>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</si>
  <si>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</si>
  <si>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</si>
  <si>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</si>
  <si>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</si>
  <si>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</si>
  <si>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</si>
  <si>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</si>
  <si>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</si>
  <si>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</si>
  <si>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</si>
  <si>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</si>
  <si>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</si>
  <si>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</si>
  <si>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</si>
  <si>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</si>
  <si>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</si>
  <si>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</si>
  <si>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</si>
  <si>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</si>
  <si>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</si>
  <si>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</si>
  <si>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</si>
  <si>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</si>
  <si>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</si>
  <si>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</si>
  <si>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</si>
  <si>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</si>
  <si>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</si>
  <si>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</si>
  <si>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</si>
  <si>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</si>
  <si>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</si>
  <si>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</si>
  <si>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</si>
  <si>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</si>
  <si>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</si>
  <si>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</si>
  <si>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</si>
  <si>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</si>
  <si>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</si>
  <si>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</si>
  <si>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</si>
  <si>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</si>
  <si>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</si>
  <si>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</si>
  <si>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</si>
  <si>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</si>
  <si>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</si>
  <si>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</si>
  <si>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</si>
  <si>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</si>
  <si>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</si>
  <si>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</si>
  <si>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</si>
  <si>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</si>
  <si>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</si>
  <si>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</si>
  <si>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</si>
  <si>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</si>
  <si>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</si>
  <si>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</si>
  <si>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</si>
  <si>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</si>
  <si>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</si>
  <si>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</si>
  <si>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</si>
  <si>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</si>
  <si>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</si>
  <si>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</si>
  <si>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</si>
  <si>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</si>
  <si>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</si>
  <si>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</si>
  <si>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</si>
  <si>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</si>
  <si>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</si>
  <si>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</si>
  <si>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</si>
  <si>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</si>
  <si>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</si>
  <si>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</si>
  <si>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</si>
  <si>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</si>
  <si>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</si>
  <si>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</si>
  <si>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</si>
  <si>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</si>
  <si>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</si>
  <si>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</si>
  <si>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</si>
  <si>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</si>
  <si>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</si>
  <si>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</si>
  <si>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</si>
  <si>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</si>
  <si>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</si>
  <si>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</si>
  <si>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</si>
  <si>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</si>
  <si>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</si>
  <si>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</si>
  <si>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</si>
  <si>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</si>
  <si>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</si>
  <si>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</si>
  <si>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</si>
  <si>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</si>
  <si>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</si>
  <si>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</si>
  <si>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</si>
  <si>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</si>
  <si>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</si>
  <si>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</si>
  <si>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</si>
  <si>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</si>
  <si>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</si>
  <si>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</si>
  <si>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</si>
  <si>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</si>
  <si>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</si>
  <si>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</si>
  <si>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</si>
  <si>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</si>
  <si>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</si>
  <si>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</si>
  <si>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</si>
  <si>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</si>
  <si>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</si>
  <si>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</si>
  <si>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</si>
  <si>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</si>
  <si>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</si>
  <si>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</si>
  <si>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</si>
  <si>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</si>
  <si>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</si>
  <si>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</si>
  <si>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</si>
  <si>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</si>
  <si>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</si>
  <si>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</si>
  <si>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</si>
  <si>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</si>
  <si>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</si>
  <si>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</si>
  <si>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</si>
  <si>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</si>
  <si>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</si>
  <si>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</si>
  <si>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</si>
  <si>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</si>
  <si>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</si>
  <si>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</si>
  <si>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</si>
  <si>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</si>
  <si>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</si>
  <si>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</si>
  <si>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</si>
  <si>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</si>
  <si>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</si>
  <si>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</si>
  <si>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</si>
  <si>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</si>
  <si>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</si>
  <si>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</si>
  <si>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</si>
  <si>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</si>
  <si>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</si>
  <si>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</si>
  <si>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</si>
  <si>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</si>
  <si>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</si>
  <si>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</si>
  <si>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</si>
  <si>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</si>
  <si>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</si>
  <si>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</si>
  <si>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</si>
  <si>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</si>
  <si>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</si>
  <si>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</si>
  <si>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</si>
  <si>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</si>
  <si>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</si>
  <si>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</si>
  <si>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</si>
  <si>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</si>
  <si>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</si>
  <si>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</si>
  <si>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</si>
  <si>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</si>
  <si>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</si>
  <si>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</si>
  <si>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</si>
  <si>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</si>
  <si>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</si>
  <si>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</si>
  <si>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</si>
  <si>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</si>
  <si>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</si>
  <si>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</si>
  <si>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</si>
  <si>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</si>
  <si>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</si>
  <si>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</si>
  <si>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</si>
  <si>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</si>
  <si>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</si>
  <si>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</si>
  <si>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</si>
  <si>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</si>
  <si>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</si>
  <si>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</si>
  <si>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</si>
  <si>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</si>
  <si>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</si>
  <si>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</si>
  <si>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</si>
  <si>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</si>
  <si>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</si>
  <si>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</si>
  <si>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</si>
  <si>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</si>
  <si>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</si>
  <si>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</si>
  <si>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</si>
  <si>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</si>
  <si>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</si>
  <si>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</si>
  <si>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</si>
  <si>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</si>
  <si>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</si>
  <si>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</si>
  <si>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</si>
  <si>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</si>
  <si>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</si>
  <si>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</si>
  <si>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</si>
  <si>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</si>
  <si>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</si>
  <si>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</si>
  <si>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</si>
  <si>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</si>
  <si>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</si>
  <si>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</si>
  <si>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</si>
  <si>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</si>
  <si>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</si>
  <si>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</si>
  <si>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</si>
  <si>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</si>
  <si>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</si>
  <si>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</si>
  <si>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</si>
  <si>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</si>
  <si>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</si>
  <si>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</si>
  <si>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</si>
  <si>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</si>
  <si>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</si>
  <si>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</si>
  <si>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</si>
  <si>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</si>
  <si>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</si>
  <si>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</si>
  <si>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</si>
  <si>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</si>
  <si>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</si>
  <si>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</si>
  <si>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</si>
  <si>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</si>
  <si>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</si>
  <si>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</si>
  <si>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</si>
  <si>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</si>
  <si>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</si>
  <si>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</si>
  <si>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</si>
  <si>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</si>
  <si>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</si>
  <si>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</si>
  <si>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</si>
  <si>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</si>
  <si>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</si>
  <si>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</si>
  <si>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</si>
  <si>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</si>
  <si>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</si>
  <si>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</si>
  <si>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</si>
  <si>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</si>
  <si>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</si>
  <si>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</si>
  <si>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</si>
  <si>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</si>
  <si>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</si>
  <si>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</si>
  <si>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</si>
  <si>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</si>
  <si>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</si>
  <si>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</si>
  <si>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</si>
  <si>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</si>
  <si>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</si>
  <si>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</si>
  <si>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</si>
  <si>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</si>
  <si>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</si>
  <si>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</si>
  <si>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</si>
  <si>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</si>
  <si>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</si>
  <si>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</si>
  <si>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</si>
  <si>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</si>
  <si>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</si>
  <si>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</si>
  <si>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</si>
  <si>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</si>
  <si>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</si>
  <si>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</si>
  <si>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</si>
  <si>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</si>
  <si>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</si>
  <si>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</si>
  <si>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</si>
  <si>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</si>
  <si>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</si>
  <si>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</si>
  <si>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</si>
  <si>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</si>
  <si>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</si>
  <si>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</si>
  <si>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</si>
  <si>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</si>
  <si>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</si>
  <si>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</si>
  <si>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</si>
  <si>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</si>
  <si>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</si>
  <si>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</si>
  <si>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</si>
  <si>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</si>
  <si>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</si>
  <si>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</si>
  <si>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</si>
  <si>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</si>
  <si>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</si>
  <si>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</si>
  <si>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</si>
  <si>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</si>
  <si>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</si>
  <si>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</si>
  <si>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</si>
  <si>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</si>
  <si>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</si>
  <si>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</si>
  <si>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</si>
  <si>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</si>
  <si>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</si>
  <si>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</si>
  <si>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</si>
  <si>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</si>
  <si>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</si>
  <si>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</si>
  <si>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</si>
  <si>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</si>
  <si>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</si>
  <si>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</si>
  <si>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</si>
  <si>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</si>
  <si>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</si>
  <si>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</si>
  <si>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</si>
  <si>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</si>
  <si>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</si>
  <si>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</si>
  <si>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</si>
  <si>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</si>
  <si>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</si>
  <si>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</si>
  <si>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</si>
  <si>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</si>
  <si>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</si>
  <si>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</si>
  <si>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</si>
  <si>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</si>
  <si>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</si>
  <si>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</si>
  <si>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</si>
  <si>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</si>
  <si>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</si>
  <si>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</si>
  <si>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</si>
  <si>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</si>
  <si>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</si>
  <si>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</si>
  <si>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</si>
  <si>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</si>
  <si>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</si>
  <si>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</si>
  <si>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</si>
  <si>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</si>
  <si>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</si>
  <si>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</si>
  <si>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</si>
  <si>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</si>
  <si>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</si>
  <si>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</si>
  <si>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</si>
  <si>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</si>
  <si>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</si>
  <si>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</si>
  <si>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</si>
  <si>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</si>
  <si>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</si>
  <si>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</si>
  <si>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</si>
  <si>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</si>
  <si>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</si>
  <si>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</si>
  <si>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</si>
  <si>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</si>
  <si>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</si>
  <si>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</si>
  <si>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</si>
  <si>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</si>
  <si>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</si>
  <si>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</si>
  <si>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</si>
  <si>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</si>
  <si>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</si>
  <si>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</si>
  <si>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</si>
  <si>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</si>
  <si>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</si>
  <si>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</si>
  <si>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</si>
  <si>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</si>
  <si>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</si>
  <si>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</si>
  <si>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</si>
  <si>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</si>
  <si>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</si>
  <si>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</si>
  <si>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</si>
  <si>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</si>
  <si>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</si>
  <si>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</si>
  <si>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</si>
  <si>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</si>
  <si>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</si>
  <si>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</si>
  <si>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</si>
  <si>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</si>
  <si>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</si>
  <si>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</si>
  <si>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</si>
  <si>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</si>
  <si>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</si>
  <si>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</si>
  <si>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</si>
  <si>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</si>
  <si>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</si>
  <si>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</si>
  <si>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</si>
  <si>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</si>
  <si>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</si>
  <si>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</si>
  <si>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</si>
  <si>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</si>
  <si>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</si>
  <si>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</si>
  <si>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</si>
  <si>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</si>
  <si>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</si>
  <si>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</si>
  <si>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</si>
  <si>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</si>
  <si>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</si>
  <si>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</si>
  <si>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</si>
  <si>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</si>
  <si>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</si>
  <si>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</si>
  <si>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</si>
  <si>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</si>
  <si>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</si>
  <si>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</si>
  <si>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</si>
  <si>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</si>
  <si>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</si>
  <si>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</si>
  <si>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</si>
  <si>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</si>
  <si>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</si>
  <si>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</si>
  <si>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</si>
  <si>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</si>
  <si>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</si>
  <si>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</si>
  <si>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</si>
  <si>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</si>
  <si>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</si>
  <si>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</si>
  <si>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</si>
  <si>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</si>
  <si>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</si>
  <si>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</si>
  <si>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</si>
  <si>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</si>
  <si>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</si>
  <si>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</si>
  <si>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</si>
  <si>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</si>
  <si>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</si>
  <si>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</si>
  <si>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</si>
  <si>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</si>
  <si>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</si>
  <si>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</si>
  <si>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</si>
  <si>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</si>
  <si>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</si>
  <si>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</si>
  <si>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</si>
  <si>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</si>
  <si>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</si>
  <si>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</si>
  <si>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</si>
  <si>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</si>
  <si>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</si>
  <si>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</si>
  <si>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</si>
  <si>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</si>
  <si>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</si>
  <si>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</si>
  <si>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</si>
  <si>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</si>
  <si>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</si>
  <si>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</si>
  <si>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</si>
  <si>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</si>
  <si>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</si>
  <si>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</si>
  <si>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</si>
  <si>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</si>
  <si>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</si>
  <si>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</si>
  <si>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</si>
  <si>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</si>
  <si>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</si>
  <si>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</si>
  <si>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</si>
  <si>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</si>
  <si>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</si>
  <si>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</si>
  <si>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</si>
  <si>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</si>
  <si>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</si>
  <si>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</si>
  <si>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</si>
  <si>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</si>
  <si>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</si>
  <si>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</si>
  <si>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</si>
  <si>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</si>
  <si>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</si>
  <si>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</si>
  <si>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</si>
  <si>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</si>
  <si>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</si>
  <si>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</si>
  <si>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</si>
  <si>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</si>
  <si>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</si>
  <si>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</si>
  <si>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</si>
  <si>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</si>
  <si>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</si>
  <si>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</si>
  <si>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</si>
  <si>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</si>
  <si>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</si>
  <si>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</si>
  <si>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</si>
  <si>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</si>
  <si>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</si>
  <si>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</si>
  <si>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</si>
  <si>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</si>
  <si>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</si>
  <si>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</si>
  <si>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</si>
  <si>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</si>
  <si>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</si>
  <si>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</si>
  <si>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</si>
  <si>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</si>
  <si>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</si>
  <si>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</si>
  <si>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</si>
  <si>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</si>
  <si>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</si>
  <si>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</si>
  <si>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</si>
  <si>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</si>
  <si>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</si>
  <si>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</si>
  <si>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</si>
  <si>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</si>
  <si>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</si>
  <si>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</si>
  <si>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</si>
  <si>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</si>
  <si>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</si>
  <si>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</si>
  <si>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</si>
  <si>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</si>
  <si>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</si>
  <si>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</si>
  <si>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</si>
  <si>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</si>
  <si>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</si>
  <si>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</si>
  <si>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</si>
  <si>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</si>
  <si>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</si>
  <si>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</si>
  <si>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</si>
  <si>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</si>
  <si>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</si>
  <si>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</si>
  <si>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</si>
  <si>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</si>
  <si>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</si>
  <si>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</si>
  <si>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</si>
  <si>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</si>
  <si>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</si>
  <si>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</si>
  <si>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</si>
  <si>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</si>
  <si>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</si>
  <si>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</si>
  <si>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</si>
  <si>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</si>
  <si>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</si>
  <si>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</si>
  <si>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</si>
  <si>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</si>
  <si>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</si>
  <si>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</si>
  <si>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</si>
  <si>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</si>
  <si>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</si>
  <si>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</si>
  <si>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</si>
  <si>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</si>
  <si>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</si>
  <si>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</si>
  <si>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</si>
  <si>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</si>
  <si>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</si>
  <si>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</si>
  <si>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</si>
  <si>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</si>
  <si>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</si>
  <si>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</si>
  <si>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</si>
  <si>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</si>
  <si>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</si>
  <si>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</si>
  <si>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</si>
  <si>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</si>
  <si>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</si>
  <si>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</si>
  <si>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</si>
  <si>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</si>
  <si>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</si>
  <si>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</si>
  <si>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</si>
  <si>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</si>
  <si>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</si>
  <si>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</si>
  <si>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</si>
  <si>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</si>
  <si>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</si>
  <si>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</si>
  <si>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</si>
  <si>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</si>
  <si>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</si>
  <si>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</si>
  <si>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</si>
  <si>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</si>
  <si>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</si>
  <si>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</si>
  <si>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</si>
  <si>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</si>
  <si>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</si>
  <si>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</si>
  <si>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</si>
  <si>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</si>
  <si>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</si>
  <si>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</si>
  <si>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</si>
  <si>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</si>
  <si>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</si>
  <si>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</si>
  <si>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</si>
  <si>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</si>
  <si>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</si>
  <si>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</si>
  <si>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</si>
  <si>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</si>
  <si>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</si>
  <si>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</si>
  <si>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</si>
  <si>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</si>
  <si>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</si>
  <si>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</si>
  <si>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</si>
  <si>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</si>
  <si>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</si>
  <si>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</si>
  <si>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</si>
  <si>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</si>
  <si>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</si>
  <si>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</si>
  <si>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</si>
  <si>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</si>
  <si>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</si>
  <si>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</si>
  <si>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</si>
  <si>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</si>
  <si>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</si>
  <si>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</si>
  <si>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</si>
  <si>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</si>
  <si>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</si>
  <si>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</si>
  <si>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</si>
  <si>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</si>
  <si>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</si>
  <si>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</si>
  <si>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</si>
  <si>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</si>
  <si>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</si>
  <si>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</si>
  <si>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</si>
  <si>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</si>
  <si>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</si>
  <si>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</si>
  <si>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</si>
  <si>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</si>
  <si>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</si>
  <si>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</si>
  <si>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</si>
  <si>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</si>
  <si>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</si>
  <si>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</si>
  <si>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</si>
  <si>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</si>
  <si>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</si>
  <si>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</si>
  <si>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</si>
  <si>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</si>
  <si>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</si>
  <si>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</si>
  <si>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</si>
  <si>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</si>
  <si>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</si>
  <si>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</si>
  <si>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</si>
  <si>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</si>
  <si>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</si>
  <si>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</si>
  <si>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</si>
  <si>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</si>
  <si>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</si>
  <si>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</si>
  <si>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</si>
  <si>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</si>
  <si>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</si>
  <si>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</si>
  <si>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</si>
  <si>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</si>
  <si>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</si>
  <si>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</si>
  <si>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</si>
  <si>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</si>
  <si>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</si>
  <si>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</si>
  <si>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</si>
  <si>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</si>
  <si>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</si>
  <si>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</si>
  <si>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</si>
  <si>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</si>
  <si>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</si>
  <si>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</si>
  <si>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</si>
  <si>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</si>
  <si>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</si>
  <si>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</si>
  <si>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</si>
  <si>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</si>
  <si>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</si>
  <si>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</si>
  <si>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</si>
  <si>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</si>
  <si>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</si>
  <si>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</si>
  <si>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</si>
  <si>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</si>
  <si>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</si>
  <si>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</si>
  <si>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</si>
  <si>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</si>
  <si>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</si>
  <si>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</si>
  <si>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</si>
  <si>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</si>
  <si>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</si>
  <si>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</si>
  <si>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</si>
  <si>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</si>
  <si>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</si>
  <si>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</si>
  <si>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</si>
  <si>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</si>
  <si>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</si>
  <si>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</si>
  <si>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</si>
  <si>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</si>
  <si>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</si>
  <si>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</si>
  <si>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</si>
  <si>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</si>
  <si>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</si>
  <si>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</si>
  <si>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</si>
  <si>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</si>
  <si>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</si>
  <si>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</si>
  <si>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</si>
  <si>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</si>
  <si>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</si>
  <si>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</si>
  <si>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</si>
  <si>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</si>
  <si>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</si>
  <si>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</si>
  <si>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</si>
  <si>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</si>
  <si>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</si>
  <si>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</si>
  <si>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</si>
  <si>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</si>
  <si>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</si>
  <si>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</si>
  <si>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</si>
  <si>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</si>
  <si>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</si>
  <si>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</si>
  <si>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</si>
  <si>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</si>
  <si>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</si>
  <si>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</si>
  <si>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</si>
  <si>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</si>
  <si>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</si>
  <si>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</si>
  <si>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</si>
  <si>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</si>
  <si>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</si>
  <si>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</si>
  <si>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</si>
  <si>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</si>
  <si>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</si>
  <si>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</si>
  <si>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</si>
  <si>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</si>
  <si>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</si>
  <si>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</si>
  <si>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</si>
  <si>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</si>
  <si>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</si>
  <si>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</si>
  <si>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</si>
  <si>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</si>
  <si>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</si>
  <si>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</si>
  <si>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</si>
  <si>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</si>
  <si>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</si>
  <si>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</si>
  <si>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</si>
  <si>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</si>
  <si>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</si>
  <si>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</si>
  <si>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</si>
  <si>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</si>
  <si>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</si>
  <si>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</si>
  <si>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</si>
  <si>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</si>
  <si>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</si>
  <si>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</si>
  <si>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</si>
  <si>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</si>
  <si>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</si>
  <si>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</si>
  <si>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</si>
  <si>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</si>
  <si>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</si>
  <si>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</si>
  <si>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</si>
  <si>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</si>
  <si>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</si>
  <si>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</si>
  <si>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</si>
  <si>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</si>
  <si>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</si>
  <si>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</si>
  <si>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</si>
  <si>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</si>
  <si>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</si>
  <si>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</si>
  <si>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</si>
  <si>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</si>
  <si>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</si>
  <si>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</si>
  <si>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</si>
  <si>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</si>
  <si>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</si>
  <si>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</si>
  <si>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</si>
  <si>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</si>
  <si>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</si>
  <si>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</si>
  <si>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</si>
  <si>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</si>
  <si>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</si>
  <si>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</si>
  <si>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</si>
  <si>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</si>
  <si>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</si>
  <si>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</si>
  <si>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</si>
  <si>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</si>
  <si>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</si>
  <si>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</si>
  <si>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</si>
  <si>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</si>
  <si>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</si>
  <si>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</si>
  <si>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</si>
  <si>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</si>
  <si>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</si>
  <si>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</si>
  <si>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</si>
  <si>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</si>
  <si>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</si>
  <si>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</si>
  <si>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</si>
  <si>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</si>
  <si>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</si>
  <si>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</si>
  <si>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</si>
  <si>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</si>
  <si>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</si>
  <si>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</si>
  <si>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</si>
  <si>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</si>
  <si>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</si>
  <si>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</si>
  <si>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</si>
  <si>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</si>
  <si>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</si>
  <si>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</si>
  <si>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</si>
  <si>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</si>
  <si>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</si>
  <si>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</si>
  <si>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</si>
  <si>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</si>
  <si>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</si>
  <si>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</si>
  <si>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</si>
  <si>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</si>
  <si>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</si>
  <si>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</si>
  <si>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</si>
  <si>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</si>
  <si>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</si>
  <si>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</si>
  <si>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</si>
  <si>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</si>
  <si>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</si>
  <si>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</si>
  <si>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</si>
  <si>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</si>
  <si>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</si>
  <si>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</si>
  <si>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</si>
  <si>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</si>
  <si>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</si>
  <si>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</si>
  <si>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</si>
  <si>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</si>
  <si>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</si>
  <si>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</si>
  <si>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</si>
  <si>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</si>
  <si>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</si>
  <si>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</si>
  <si>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</si>
  <si>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</si>
  <si>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</si>
  <si>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</si>
  <si>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</si>
  <si>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</si>
  <si>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</si>
  <si>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</si>
  <si>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</si>
  <si>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</si>
  <si>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</si>
  <si>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</si>
  <si>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</si>
  <si>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</si>
  <si>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</si>
  <si>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</si>
  <si>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</si>
  <si>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</si>
  <si>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</si>
  <si>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</si>
  <si>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</si>
  <si>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</si>
  <si>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</si>
  <si>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</si>
  <si>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</si>
  <si>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</si>
  <si>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</si>
  <si>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</si>
  <si>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</si>
  <si>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</si>
  <si>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</si>
  <si>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</si>
  <si>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</si>
  <si>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</si>
  <si>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</si>
  <si>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</si>
  <si>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</si>
  <si>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</si>
  <si>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</si>
  <si>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</si>
  <si>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</si>
  <si>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</si>
  <si>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</si>
  <si>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</si>
  <si>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</si>
  <si>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</si>
  <si>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</si>
  <si>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</si>
  <si>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</si>
  <si>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</si>
  <si>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</si>
  <si>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</si>
  <si>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</si>
  <si>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</si>
  <si>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</si>
  <si>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</si>
  <si>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</si>
  <si>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</si>
  <si>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</si>
  <si>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</si>
  <si>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</si>
  <si>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</si>
  <si>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</si>
  <si>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</si>
  <si>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</si>
  <si>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</si>
  <si>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</si>
  <si>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</si>
  <si>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</si>
  <si>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</si>
  <si>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</si>
  <si>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</si>
  <si>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</si>
  <si>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</si>
  <si>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</si>
  <si>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</si>
  <si>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</si>
  <si>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</si>
  <si>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</si>
  <si>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</si>
  <si>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</si>
  <si>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</si>
  <si>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</si>
  <si>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</si>
  <si>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</si>
  <si>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</si>
  <si>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</si>
  <si>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</si>
  <si>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</si>
  <si>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</si>
  <si>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</si>
  <si>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</si>
  <si>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</si>
  <si>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</si>
  <si>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</si>
  <si>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</si>
  <si>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</si>
  <si>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</si>
  <si>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</si>
  <si>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</si>
  <si>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</si>
  <si>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</si>
  <si>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</si>
  <si>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</si>
  <si>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</si>
  <si>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</si>
  <si>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</si>
  <si>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</si>
  <si>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</si>
  <si>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</si>
  <si>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</si>
  <si>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</si>
  <si>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</si>
  <si>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</si>
  <si>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</si>
  <si>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</si>
  <si>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</si>
  <si>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</si>
  <si>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</si>
  <si>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</si>
  <si>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</si>
  <si>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</si>
  <si>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</si>
  <si>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</si>
  <si>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</si>
  <si>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</si>
  <si>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</si>
  <si>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</si>
  <si>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</si>
  <si>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</si>
  <si>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</si>
  <si>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</si>
  <si>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</si>
  <si>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</si>
  <si>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</si>
  <si>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</si>
  <si>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</si>
  <si>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</si>
  <si>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</si>
  <si>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</si>
  <si>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</si>
  <si>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</si>
  <si>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</si>
  <si>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</si>
  <si>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</si>
  <si>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</si>
  <si>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</si>
  <si>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</si>
  <si>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</si>
  <si>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</si>
  <si>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</si>
  <si>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</si>
  <si>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</si>
  <si>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</si>
  <si>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</si>
  <si>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</si>
  <si>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</si>
  <si>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</si>
  <si>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</si>
  <si>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</si>
  <si>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</si>
  <si>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</si>
  <si>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</si>
  <si>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</si>
  <si>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</si>
  <si>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</si>
  <si>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</si>
  <si>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</si>
  <si>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</si>
  <si>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</si>
  <si>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</si>
  <si>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</si>
  <si>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</si>
  <si>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</si>
  <si>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</si>
  <si>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</si>
  <si>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</si>
  <si>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</si>
  <si>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</si>
  <si>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</si>
  <si>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</si>
  <si>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</si>
  <si>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</si>
  <si>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</si>
  <si>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</si>
  <si>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</si>
  <si>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</si>
  <si>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</si>
  <si>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</si>
  <si>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</si>
  <si>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</si>
  <si>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</si>
  <si>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</si>
  <si>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</si>
  <si>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</si>
  <si>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</si>
  <si>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</si>
  <si>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</si>
  <si>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</si>
  <si>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</si>
  <si>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</si>
  <si>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</si>
  <si>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</si>
  <si>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</si>
  <si>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</si>
  <si>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</si>
  <si>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</si>
  <si>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</si>
  <si>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</si>
  <si>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</si>
  <si>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</si>
  <si>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</si>
  <si>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</si>
  <si>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</si>
  <si>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</si>
  <si>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</si>
  <si>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</si>
  <si>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</si>
  <si>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</si>
  <si>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</si>
  <si>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</si>
  <si>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</si>
  <si>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</si>
  <si>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</si>
  <si>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</si>
  <si>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</si>
  <si>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</si>
  <si>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</si>
  <si>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</si>
  <si>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</si>
  <si>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</si>
  <si>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</si>
  <si>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</si>
  <si>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</si>
  <si>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</si>
  <si>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</si>
  <si>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</si>
  <si>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</si>
  <si>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</si>
  <si>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</si>
  <si>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</si>
  <si>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</si>
  <si>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</si>
  <si>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</si>
  <si>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</si>
  <si>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</si>
  <si>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</si>
  <si>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</si>
  <si>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</si>
  <si>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</si>
  <si>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</si>
  <si>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</si>
  <si>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</si>
  <si>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</si>
  <si>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</si>
  <si>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</si>
  <si>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</si>
  <si>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</si>
  <si>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</si>
  <si>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</si>
  <si>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</si>
  <si>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</si>
  <si>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</si>
  <si>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</si>
  <si>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</si>
  <si>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</si>
  <si>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</si>
  <si>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</si>
  <si>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</si>
  <si>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</si>
  <si>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</si>
  <si>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</si>
  <si>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</si>
  <si>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</si>
  <si>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</si>
  <si>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</si>
  <si>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</si>
  <si>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</si>
  <si>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</si>
  <si>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</si>
  <si>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</si>
  <si>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</si>
  <si>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</si>
  <si>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</si>
  <si>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</si>
  <si>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</si>
  <si>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</si>
  <si>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</si>
  <si>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</si>
  <si>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</si>
  <si>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</si>
  <si>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</si>
  <si>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</si>
  <si>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</si>
  <si>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</si>
  <si>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</si>
  <si>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</si>
  <si>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</si>
  <si>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</si>
  <si>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</si>
  <si>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</si>
  <si>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</si>
  <si>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</si>
  <si>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</si>
  <si>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</si>
  <si>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</si>
  <si>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</si>
  <si>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</si>
  <si>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</si>
  <si>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</si>
  <si>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</si>
  <si>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</si>
  <si>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</si>
  <si>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</si>
  <si>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</si>
  <si>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</si>
  <si>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</si>
  <si>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</si>
  <si>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</si>
  <si>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</si>
  <si>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</si>
  <si>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</si>
  <si>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</si>
  <si>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</si>
  <si>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</si>
  <si>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</si>
  <si>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</si>
  <si>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</si>
  <si>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</si>
  <si>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</si>
  <si>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</si>
  <si>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</si>
  <si>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</si>
  <si>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</si>
  <si>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</si>
  <si>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</si>
  <si>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</si>
  <si>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</si>
  <si>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</si>
  <si>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</si>
  <si>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</si>
  <si>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</si>
  <si>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</si>
  <si>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</si>
  <si>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</si>
  <si>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</si>
  <si>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</si>
  <si>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</si>
  <si>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</si>
  <si>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</si>
  <si>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</si>
  <si>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</si>
  <si>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</si>
  <si>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</si>
  <si>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</si>
  <si>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</si>
  <si>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</si>
  <si>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</si>
  <si>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</si>
  <si>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</si>
  <si>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</si>
  <si>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</si>
  <si>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</si>
  <si>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</si>
  <si>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</si>
  <si>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</si>
  <si>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</si>
  <si>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</si>
  <si>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</si>
  <si>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</si>
  <si>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</si>
  <si>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</si>
  <si>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</si>
  <si>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</si>
  <si>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</si>
  <si>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</si>
  <si>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</si>
  <si>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</si>
  <si>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</si>
  <si>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</si>
  <si>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</si>
  <si>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</si>
  <si>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</si>
  <si>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</si>
  <si>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</si>
  <si>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</si>
  <si>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</si>
  <si>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</si>
  <si>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</si>
  <si>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</si>
  <si>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</si>
  <si>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</si>
  <si>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</si>
  <si>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</si>
  <si>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</si>
  <si>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</si>
  <si>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</si>
  <si>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</si>
  <si>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</si>
  <si>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</si>
  <si>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</si>
  <si>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</si>
  <si>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</si>
  <si>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</si>
  <si>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</si>
  <si>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</si>
  <si>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</si>
  <si>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</si>
  <si>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</si>
  <si>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</si>
  <si>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</si>
  <si>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</si>
  <si>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</si>
  <si>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</si>
  <si>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</si>
  <si>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</si>
  <si>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</si>
  <si>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</si>
  <si>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</si>
  <si>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</si>
  <si>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</si>
  <si>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</si>
  <si>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</si>
  <si>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</si>
  <si>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</si>
  <si>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</si>
  <si>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</si>
  <si>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</si>
  <si>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</si>
  <si>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</si>
  <si>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</si>
  <si>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</si>
  <si>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</si>
  <si>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</si>
  <si>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</si>
  <si>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</si>
  <si>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</si>
  <si>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</si>
  <si>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</si>
  <si>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</si>
  <si>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</si>
  <si>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</si>
  <si>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</si>
  <si>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</si>
  <si>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</si>
  <si>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</si>
  <si>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</si>
  <si>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</si>
  <si>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</si>
  <si>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</si>
  <si>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</si>
  <si>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</si>
  <si>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</si>
  <si>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</si>
  <si>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</si>
  <si>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</si>
  <si>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</si>
  <si>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</si>
  <si>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</si>
  <si>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</si>
  <si>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</si>
  <si>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</si>
  <si>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</si>
  <si>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</si>
  <si>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</si>
  <si>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</si>
  <si>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</si>
  <si>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</si>
  <si>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</si>
  <si>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</si>
  <si>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</si>
  <si>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</si>
  <si>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</si>
  <si>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</si>
  <si>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</si>
  <si>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</si>
  <si>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</si>
  <si>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</si>
  <si>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</si>
  <si>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</si>
  <si>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</si>
  <si>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</si>
  <si>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</si>
  <si>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</si>
  <si>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</si>
  <si>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</si>
  <si>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</si>
  <si>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</si>
  <si>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</si>
  <si>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</si>
  <si>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</si>
  <si>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</si>
  <si>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</si>
  <si>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</si>
  <si>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</si>
  <si>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</si>
  <si>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</si>
  <si>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</si>
  <si>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</si>
  <si>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</si>
  <si>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</si>
  <si>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</si>
  <si>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</si>
  <si>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</si>
  <si>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</si>
  <si>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</si>
  <si>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</si>
  <si>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</si>
  <si>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</si>
  <si>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</si>
  <si>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</si>
  <si>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</si>
  <si>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</si>
  <si>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</si>
  <si>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</si>
  <si>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</si>
  <si>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</si>
  <si>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</si>
  <si>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</si>
  <si>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</si>
  <si>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</si>
  <si>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</si>
  <si>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</si>
  <si>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</si>
  <si>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</si>
  <si>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</si>
  <si>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</si>
  <si>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</si>
  <si>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</si>
  <si>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</si>
  <si>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</si>
  <si>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</si>
  <si>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</si>
  <si>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</si>
  <si>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</si>
  <si>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</si>
  <si>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</si>
  <si>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</si>
  <si>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</si>
  <si>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</si>
  <si>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</si>
  <si>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</si>
  <si>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</si>
  <si>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</si>
  <si>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</si>
  <si>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</si>
  <si>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</si>
  <si>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</si>
  <si>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</si>
  <si>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</si>
  <si>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</si>
  <si>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</si>
  <si>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</si>
  <si>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</si>
  <si>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</si>
  <si>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</si>
  <si>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</si>
  <si>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</si>
  <si>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</si>
  <si>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</si>
  <si>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</si>
  <si>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</si>
  <si>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</si>
  <si>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</si>
  <si>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</si>
  <si>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</si>
  <si>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</si>
  <si>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</si>
  <si>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</si>
  <si>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</si>
  <si>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</si>
  <si>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</si>
  <si>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</si>
  <si>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</si>
  <si>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</si>
  <si>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</si>
  <si>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</si>
  <si>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</si>
  <si>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</si>
  <si>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</si>
  <si>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</si>
  <si>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</si>
  <si>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</si>
  <si>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</si>
  <si>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</si>
  <si>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</si>
  <si>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</si>
  <si>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</si>
  <si>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</si>
  <si>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</si>
  <si>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</si>
  <si>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</si>
  <si>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</si>
  <si>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</si>
  <si>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</si>
  <si>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</si>
  <si>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</si>
  <si>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</si>
  <si>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</si>
  <si>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</si>
  <si>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</si>
  <si>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</si>
  <si>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</si>
  <si>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</si>
  <si>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</si>
  <si>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</si>
  <si>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</si>
  <si>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</si>
  <si>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</si>
  <si>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</si>
  <si>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</si>
  <si>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</si>
  <si>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</si>
  <si>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</si>
  <si>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</si>
  <si>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</si>
  <si>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</si>
  <si>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</si>
  <si>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</si>
  <si>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</si>
  <si>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</si>
  <si>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</si>
  <si>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</si>
  <si>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</si>
  <si>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</si>
  <si>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</si>
  <si>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</si>
  <si>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</si>
  <si>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</si>
  <si>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</si>
  <si>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</si>
  <si>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</si>
  <si>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</si>
  <si>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</si>
  <si>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</si>
  <si>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</si>
  <si>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</si>
  <si>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</si>
  <si>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</si>
  <si>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</si>
  <si>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</si>
  <si>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</si>
  <si>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</si>
  <si>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</si>
  <si>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</si>
  <si>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</si>
  <si>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</si>
  <si>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</si>
  <si>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</si>
  <si>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</si>
  <si>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</si>
  <si>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</si>
  <si>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</si>
  <si>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</si>
  <si>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</si>
  <si>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</si>
  <si>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</si>
  <si>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</si>
  <si>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</si>
  <si>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</si>
  <si>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</si>
  <si>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</si>
  <si>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</si>
  <si>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</si>
  <si>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</si>
  <si>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</si>
  <si>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</si>
  <si>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</si>
  <si>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</si>
  <si>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</si>
  <si>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</si>
  <si>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</si>
  <si>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</si>
  <si>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</si>
  <si>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</si>
  <si>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</si>
  <si>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</si>
  <si>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</si>
  <si>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</si>
  <si>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</si>
  <si>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</si>
  <si>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</si>
  <si>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</si>
  <si>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</si>
  <si>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</si>
  <si>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</si>
  <si>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</si>
  <si>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</si>
  <si>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</si>
  <si>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</si>
  <si>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</si>
  <si>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</si>
  <si>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</si>
  <si>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</si>
  <si>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</si>
  <si>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</si>
  <si>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</si>
  <si>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</si>
  <si>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</si>
  <si>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</si>
  <si>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</si>
  <si>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</si>
  <si>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</si>
  <si>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</si>
  <si>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</si>
  <si>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</si>
  <si>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</si>
  <si>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</si>
  <si>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</si>
  <si>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</si>
  <si>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</si>
  <si>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</si>
  <si>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</si>
  <si>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</si>
  <si>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</si>
  <si>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</si>
  <si>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</si>
  <si>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</si>
  <si>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</si>
  <si>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</si>
  <si>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</si>
  <si>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</si>
  <si>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</si>
  <si>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</si>
  <si>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</si>
  <si>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</si>
  <si>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</si>
  <si>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</si>
  <si>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</si>
  <si>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</si>
  <si>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</si>
  <si>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</si>
  <si>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</si>
  <si>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</si>
  <si>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</si>
  <si>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</si>
  <si>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</si>
  <si>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</si>
  <si>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</si>
  <si>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</si>
  <si>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</si>
  <si>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</si>
  <si>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</si>
  <si>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</si>
  <si>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</si>
  <si>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</si>
  <si>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</si>
  <si>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</si>
  <si>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</si>
  <si>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</si>
  <si>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</si>
  <si>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</si>
  <si>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</si>
  <si>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</si>
  <si>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</si>
  <si>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</si>
  <si>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</si>
  <si>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</si>
  <si>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</si>
  <si>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</si>
  <si>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</si>
  <si>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</si>
  <si>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</si>
  <si>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</si>
  <si>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</si>
  <si>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</si>
  <si>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</si>
  <si>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</si>
  <si>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</si>
  <si>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</si>
  <si>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</si>
  <si>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</si>
  <si>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</si>
  <si>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</si>
  <si>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</si>
  <si>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</si>
  <si>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</si>
  <si>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</si>
  <si>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</si>
  <si>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</si>
  <si>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</si>
  <si>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</si>
  <si>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</si>
  <si>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</si>
  <si>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</si>
  <si>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</si>
  <si>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</si>
  <si>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</si>
  <si>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</si>
  <si>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</si>
  <si>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</si>
  <si>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</si>
  <si>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</si>
  <si>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</si>
  <si>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</si>
  <si>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</si>
  <si>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</si>
  <si>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</si>
  <si>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</si>
  <si>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</si>
  <si>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</si>
  <si>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</si>
  <si>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</si>
  <si>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</si>
  <si>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</si>
  <si>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</si>
  <si>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</si>
  <si>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</si>
  <si>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</si>
  <si>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</si>
  <si>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</si>
  <si>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</si>
  <si>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</si>
  <si>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</si>
  <si>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</si>
  <si>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</si>
  <si>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</si>
  <si>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</si>
  <si>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</si>
  <si>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</si>
  <si>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</si>
  <si>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</si>
  <si>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</si>
  <si>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</si>
  <si>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</si>
  <si>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</si>
  <si>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</si>
  <si>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</si>
  <si>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</si>
  <si>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</si>
  <si>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</si>
  <si>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</si>
  <si>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</si>
  <si>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</si>
  <si>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</si>
  <si>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</si>
  <si>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</si>
  <si>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</si>
  <si>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</si>
  <si>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</si>
  <si>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</si>
  <si>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</si>
  <si>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</si>
  <si>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</si>
  <si>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</si>
  <si>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</si>
  <si>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</si>
  <si>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</si>
  <si>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</si>
  <si>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</si>
  <si>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</si>
  <si>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</si>
  <si>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</si>
  <si>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</si>
  <si>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</si>
  <si>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</si>
  <si>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</si>
  <si>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</si>
  <si>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</si>
  <si>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</si>
  <si>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</si>
  <si>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</si>
  <si>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</si>
  <si>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</si>
  <si>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</si>
  <si>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</si>
  <si>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</si>
  <si>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</si>
  <si>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</si>
  <si>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</si>
  <si>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</si>
  <si>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</si>
  <si>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</si>
  <si>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</si>
  <si>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</si>
  <si>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</si>
  <si>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</si>
  <si>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</si>
  <si>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</si>
  <si>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</si>
  <si>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</si>
  <si>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</si>
  <si>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</si>
  <si>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</si>
  <si>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</si>
  <si>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</si>
  <si>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</si>
  <si>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</si>
  <si>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</si>
  <si>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</si>
  <si>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</si>
  <si>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</si>
  <si>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</si>
  <si>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</si>
  <si>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</si>
  <si>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</si>
  <si>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</si>
  <si>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</si>
  <si>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</si>
  <si>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</si>
  <si>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</si>
  <si>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</si>
  <si>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</si>
  <si>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</si>
  <si>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</si>
  <si>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</si>
  <si>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</si>
  <si>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</si>
  <si>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</si>
  <si>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</si>
  <si>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</si>
  <si>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</si>
  <si>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</si>
  <si>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</si>
  <si>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</si>
  <si>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</si>
  <si>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</si>
  <si>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</si>
  <si>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</si>
  <si>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</si>
  <si>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</si>
  <si>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</si>
  <si>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</si>
  <si>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</si>
  <si>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</si>
  <si>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</si>
  <si>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</si>
  <si>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</si>
  <si>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</si>
  <si>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</si>
  <si>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</si>
  <si>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</si>
  <si>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</si>
  <si>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</si>
  <si>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</si>
  <si>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</si>
  <si>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</si>
  <si>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</si>
  <si>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</si>
  <si>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</si>
  <si>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</si>
  <si>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</si>
  <si>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</si>
  <si>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</si>
  <si>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</si>
  <si>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</si>
  <si>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</si>
  <si>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</si>
  <si>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</si>
  <si>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</si>
  <si>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</si>
  <si>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</si>
  <si>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</si>
  <si>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</si>
  <si>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</si>
  <si>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</si>
  <si>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</si>
  <si>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</si>
  <si>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</si>
  <si>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</si>
  <si>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</si>
  <si>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</si>
  <si>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</si>
  <si>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</si>
  <si>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</si>
  <si>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</si>
  <si>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</si>
  <si>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</si>
  <si>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</si>
  <si>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</si>
  <si>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</si>
  <si>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</si>
  <si>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</si>
  <si>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</si>
  <si>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</si>
  <si>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</si>
  <si>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</si>
  <si>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</si>
  <si>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</si>
  <si>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</si>
  <si>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</si>
  <si>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</si>
  <si>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</si>
  <si>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</si>
  <si>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</si>
  <si>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</si>
  <si>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</si>
  <si>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</si>
  <si>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</si>
  <si>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</si>
  <si>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</si>
  <si>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</si>
  <si>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</si>
  <si>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</si>
  <si>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</si>
  <si>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</si>
  <si>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</si>
  <si>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</si>
  <si>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</si>
  <si>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</si>
  <si>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</si>
  <si>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</si>
  <si>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</si>
  <si>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</si>
  <si>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</si>
  <si>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</si>
  <si>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</si>
  <si>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</si>
  <si>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</si>
  <si>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</si>
  <si>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</si>
  <si>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</si>
  <si>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</si>
  <si>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</si>
  <si>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</si>
  <si>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</si>
  <si>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</si>
  <si>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</si>
  <si>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</si>
  <si>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</si>
  <si>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</si>
  <si>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</si>
  <si>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</si>
  <si>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</si>
  <si>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</si>
  <si>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</si>
  <si>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</si>
  <si>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</si>
  <si>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</si>
  <si>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</si>
  <si>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</si>
  <si>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</si>
  <si>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</si>
  <si>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</si>
  <si>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</si>
  <si>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</si>
  <si>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</si>
  <si>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</si>
  <si>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</si>
  <si>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</si>
  <si>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</si>
  <si>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</si>
  <si>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</si>
  <si>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</si>
  <si>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</si>
  <si>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</si>
  <si>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</si>
  <si>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</si>
  <si>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</si>
  <si>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</si>
  <si>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</si>
  <si>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</si>
  <si>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</si>
  <si>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</si>
  <si>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</si>
  <si>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</si>
  <si>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</si>
  <si>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</si>
  <si>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</si>
  <si>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</si>
  <si>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</si>
  <si>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</si>
  <si>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</si>
  <si>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</si>
  <si>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</si>
  <si>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</si>
  <si>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</si>
  <si>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</si>
  <si>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</si>
  <si>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</si>
  <si>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</si>
  <si>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</si>
  <si>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</si>
  <si>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</si>
  <si>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</si>
  <si>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</si>
  <si>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</si>
  <si>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</si>
  <si>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</si>
  <si>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</si>
  <si>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</si>
  <si>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</si>
  <si>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</si>
  <si>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</si>
  <si>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</si>
  <si>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</si>
  <si>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</si>
  <si>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</si>
  <si>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</si>
  <si>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</si>
  <si>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</si>
  <si>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</si>
  <si>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</si>
  <si>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</si>
  <si>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</si>
  <si>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</si>
  <si>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</si>
  <si>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</si>
  <si>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</si>
  <si>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</si>
  <si>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</si>
  <si>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</si>
  <si>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</si>
  <si>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</si>
  <si>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</si>
  <si>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</si>
  <si>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</si>
  <si>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</si>
  <si>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</si>
  <si>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</si>
  <si>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</si>
  <si>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</si>
  <si>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</si>
  <si>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</si>
  <si>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</si>
  <si>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</si>
  <si>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</si>
  <si>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</si>
  <si>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</si>
  <si>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</si>
  <si>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</si>
  <si>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</si>
  <si>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</si>
  <si>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</si>
  <si>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</si>
  <si>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</si>
  <si>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</si>
  <si>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</si>
  <si>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</si>
  <si>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</si>
  <si>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</si>
  <si>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</si>
  <si>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</si>
  <si>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</si>
  <si>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</si>
  <si>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</si>
  <si>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</si>
  <si>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</si>
  <si>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</si>
  <si>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</si>
  <si>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</si>
  <si>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</si>
  <si>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</si>
  <si>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</si>
  <si>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</si>
  <si>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</si>
  <si>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</si>
  <si>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</si>
  <si>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</si>
  <si>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</si>
  <si>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</si>
  <si>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</si>
  <si>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</si>
  <si>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</si>
  <si>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</si>
  <si>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</si>
  <si>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</si>
  <si>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</si>
  <si>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</si>
  <si>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</si>
  <si>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</si>
  <si>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</si>
  <si>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</si>
  <si>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</si>
  <si>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</si>
  <si>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</si>
  <si>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</si>
  <si>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</si>
  <si>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</si>
  <si>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</si>
  <si>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</si>
  <si>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</si>
  <si>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</si>
  <si>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</si>
  <si>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</si>
  <si>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</si>
  <si>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</si>
  <si>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</si>
  <si>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</si>
  <si>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</si>
  <si>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</si>
  <si>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</si>
  <si>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</si>
  <si>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</si>
  <si>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</si>
  <si>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</si>
  <si>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</si>
  <si>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</si>
  <si>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</si>
  <si>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</si>
  <si>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</si>
  <si>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</si>
  <si>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</si>
  <si>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</si>
  <si>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</si>
  <si>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</si>
  <si>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</si>
  <si>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</si>
  <si>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</si>
  <si>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</si>
  <si>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</si>
  <si>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</si>
  <si>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</si>
  <si>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</si>
  <si>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</si>
  <si>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</si>
  <si>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</si>
  <si>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</si>
  <si>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</si>
  <si>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</si>
  <si>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</si>
  <si>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</si>
  <si>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</si>
  <si>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</si>
  <si>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</si>
  <si>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</si>
  <si>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</si>
  <si>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</si>
  <si>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</si>
  <si>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</si>
  <si>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</si>
  <si>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</si>
  <si>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</si>
  <si>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</si>
  <si>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</si>
  <si>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</si>
  <si>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</si>
  <si>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</si>
  <si>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</si>
  <si>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</si>
  <si>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</si>
  <si>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</si>
  <si>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</si>
  <si>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</si>
  <si>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</si>
  <si>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</si>
  <si>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</si>
  <si>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</si>
  <si>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</si>
  <si>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</si>
  <si>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</si>
  <si>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</si>
  <si>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</si>
  <si>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</si>
  <si>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</si>
  <si>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</si>
  <si>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</si>
  <si>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</si>
  <si>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</si>
  <si>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</si>
  <si>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</si>
  <si>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</si>
  <si>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</si>
  <si>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</si>
  <si>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</si>
  <si>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</si>
  <si>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</si>
  <si>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</si>
  <si>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</si>
  <si>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</si>
  <si>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</si>
  <si>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</si>
  <si>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</si>
  <si>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</si>
  <si>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</si>
  <si>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</si>
  <si>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</si>
  <si>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</si>
  <si>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</si>
  <si>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</si>
  <si>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</si>
  <si>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</si>
  <si>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</si>
  <si>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</si>
  <si>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</si>
  <si>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</si>
  <si>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</si>
  <si>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</si>
  <si>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</si>
  <si>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</si>
  <si>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</si>
  <si>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</si>
  <si>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</si>
  <si>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</si>
  <si>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</si>
  <si>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</si>
  <si>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</si>
  <si>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</si>
  <si>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</si>
  <si>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</si>
  <si>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</si>
  <si>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</si>
  <si>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</si>
  <si>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</si>
  <si>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</si>
  <si>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</si>
  <si>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</si>
  <si>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</si>
  <si>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</si>
  <si>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</si>
  <si>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</si>
  <si>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</si>
  <si>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</si>
  <si>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</si>
  <si>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</si>
  <si>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</si>
  <si>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</si>
  <si>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</si>
  <si>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</si>
  <si>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</si>
  <si>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</si>
  <si>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</si>
  <si>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</si>
  <si>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</si>
  <si>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</si>
  <si>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</si>
  <si>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</si>
  <si>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</si>
  <si>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</si>
  <si>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</si>
  <si>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</si>
  <si>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</si>
  <si>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</si>
  <si>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</si>
  <si>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</si>
  <si>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</si>
  <si>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</si>
  <si>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</si>
  <si>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</si>
  <si>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</si>
  <si>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</si>
  <si>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</si>
  <si>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</si>
  <si>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</si>
  <si>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</si>
  <si>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</si>
  <si>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</si>
  <si>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</si>
  <si>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</si>
  <si>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</si>
  <si>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</si>
  <si>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</si>
  <si>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</si>
  <si>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</si>
  <si>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</si>
  <si>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</si>
  <si>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</si>
  <si>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</si>
  <si>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</si>
  <si>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</si>
  <si>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</si>
  <si>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</si>
  <si>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</si>
  <si>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</si>
  <si>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</si>
  <si>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</si>
  <si>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</si>
  <si>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</si>
  <si>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</si>
  <si>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</si>
  <si>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</si>
  <si>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</si>
  <si>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</si>
  <si>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</si>
  <si>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</si>
  <si>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</si>
  <si>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</si>
  <si>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</si>
  <si>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</si>
  <si>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</si>
  <si>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</si>
  <si>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</si>
  <si>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</si>
  <si>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</si>
  <si>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</si>
  <si>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</si>
  <si>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</si>
  <si>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</si>
  <si>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</si>
  <si>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</si>
  <si>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</si>
  <si>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</si>
  <si>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</si>
  <si>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</si>
  <si>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</si>
  <si>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</si>
  <si>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</si>
  <si>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</si>
  <si>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</si>
  <si>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</si>
  <si>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</si>
  <si>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</si>
  <si>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</si>
  <si>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</si>
  <si>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</si>
  <si>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</si>
  <si>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</si>
  <si>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</si>
  <si>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</si>
  <si>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</si>
  <si>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</si>
  <si>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</si>
  <si>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</si>
  <si>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</si>
  <si>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</si>
  <si>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</si>
  <si>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</si>
  <si>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</si>
  <si>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</si>
  <si>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</si>
  <si>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</si>
  <si>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</si>
  <si>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</si>
  <si>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</si>
  <si>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</si>
  <si>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</si>
  <si>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</si>
  <si>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</si>
  <si>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</si>
  <si>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</si>
  <si>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</si>
  <si>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</si>
  <si>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</si>
  <si>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</si>
  <si>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</si>
  <si>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</si>
  <si>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</si>
  <si>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</si>
  <si>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</si>
  <si>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</si>
  <si>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</si>
  <si>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</si>
  <si>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</si>
  <si>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</si>
  <si>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</si>
  <si>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</si>
  <si>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</si>
  <si>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</si>
  <si>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</si>
  <si>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</si>
  <si>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</si>
  <si>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</si>
  <si>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</si>
  <si>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</si>
  <si>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</si>
  <si>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</si>
  <si>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</si>
  <si>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</si>
  <si>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</si>
  <si>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</si>
  <si>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</si>
  <si>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</si>
  <si>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</si>
  <si>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</si>
  <si>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</si>
  <si>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</si>
  <si>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</si>
  <si>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</si>
  <si>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</si>
  <si>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</si>
  <si>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</si>
  <si>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</si>
  <si>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</si>
  <si>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</si>
  <si>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</si>
  <si>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</si>
  <si>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</si>
  <si>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</si>
  <si>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</si>
  <si>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</si>
  <si>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</si>
  <si>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</si>
  <si>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</si>
  <si>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</si>
  <si>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</si>
  <si>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</si>
  <si>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</si>
  <si>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</si>
  <si>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</si>
  <si>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</si>
  <si>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</si>
  <si>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</si>
  <si>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</si>
  <si>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</si>
  <si>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</si>
  <si>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</si>
  <si>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</si>
  <si>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</si>
  <si>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</si>
  <si>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</si>
  <si>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</si>
  <si>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</si>
  <si>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</si>
  <si>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</si>
  <si>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</si>
  <si>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</si>
  <si>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</si>
  <si>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</si>
  <si>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</si>
  <si>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</si>
  <si>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</si>
  <si>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</si>
  <si>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</si>
  <si>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</si>
  <si>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</si>
  <si>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</si>
  <si>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</si>
  <si>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</si>
  <si>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</si>
  <si>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</si>
  <si>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</si>
  <si>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</si>
  <si>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</si>
  <si>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</si>
  <si>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</si>
  <si>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</si>
  <si>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</si>
  <si>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</si>
  <si>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</si>
  <si>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</si>
  <si>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</si>
  <si>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</si>
  <si>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</si>
  <si>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</si>
  <si>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</si>
  <si>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</si>
  <si>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</si>
  <si>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</si>
  <si>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</si>
  <si>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</si>
  <si>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</si>
  <si>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</si>
  <si>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</si>
  <si>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</si>
  <si>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</si>
  <si>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</si>
  <si>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</si>
  <si>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</si>
  <si>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</si>
  <si>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</si>
  <si>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</si>
  <si>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</si>
  <si>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</si>
  <si>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</si>
  <si>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</si>
  <si>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</si>
  <si>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</si>
  <si>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</si>
  <si>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</si>
  <si>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</si>
  <si>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</si>
  <si>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</si>
  <si>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</si>
  <si>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</si>
  <si>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</si>
  <si>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</si>
  <si>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</si>
  <si>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</si>
  <si>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</si>
  <si>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</si>
  <si>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</si>
  <si>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</si>
  <si>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</si>
  <si>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</si>
  <si>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</si>
  <si>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</si>
  <si>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</si>
  <si>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</si>
  <si>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</si>
  <si>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</si>
  <si>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</si>
  <si>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</si>
  <si>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</si>
  <si>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</si>
  <si>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</si>
  <si>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</si>
  <si>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</si>
  <si>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</si>
  <si>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</si>
  <si>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</si>
  <si>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</si>
  <si>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</si>
  <si>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</si>
  <si>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</si>
  <si>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</si>
  <si>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</si>
  <si>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</si>
  <si>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</si>
  <si>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</si>
  <si>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</si>
  <si>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</si>
  <si>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</si>
  <si>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</si>
  <si>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</si>
  <si>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</si>
  <si>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</si>
  <si>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</si>
  <si>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</si>
  <si>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</si>
  <si>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</si>
  <si>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</si>
  <si>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</si>
  <si>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</si>
  <si>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</si>
  <si>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</si>
  <si>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</si>
  <si>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</si>
  <si>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</si>
  <si>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</si>
  <si>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</si>
  <si>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</si>
  <si>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</si>
  <si>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</si>
  <si>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</si>
  <si>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</si>
  <si>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</si>
  <si>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</si>
  <si>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</si>
  <si>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</si>
  <si>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</si>
  <si>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</si>
  <si>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</si>
  <si>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</si>
  <si>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</si>
  <si>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</si>
  <si>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</si>
  <si>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</si>
  <si>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</si>
  <si>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</si>
  <si>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</si>
  <si>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</si>
  <si>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</si>
  <si>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</si>
  <si>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</si>
  <si>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</si>
  <si>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</si>
  <si>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</si>
  <si>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</si>
  <si>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</si>
  <si>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</si>
  <si>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</si>
  <si>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</si>
  <si>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</si>
  <si>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</si>
  <si>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</si>
  <si>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</si>
  <si>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</si>
  <si>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</si>
  <si>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</si>
  <si>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</si>
  <si>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</si>
  <si>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</si>
  <si>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</si>
  <si>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</si>
  <si>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</si>
  <si>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</si>
  <si>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</si>
  <si>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</si>
  <si>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</si>
  <si>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</si>
  <si>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</si>
  <si>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</si>
  <si>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</si>
  <si>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</si>
  <si>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</si>
  <si>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</si>
  <si>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</si>
  <si>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</si>
  <si>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</si>
  <si>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</si>
  <si>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</si>
  <si>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</si>
  <si>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</si>
  <si>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</si>
  <si>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</si>
  <si>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</si>
  <si>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</si>
  <si>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</si>
  <si>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</si>
  <si>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</si>
  <si>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</si>
  <si>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</si>
  <si>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</si>
  <si>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</si>
  <si>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</si>
  <si>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</si>
  <si>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</si>
  <si>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</si>
  <si>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</si>
  <si>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</si>
  <si>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</si>
  <si>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</si>
  <si>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</si>
  <si>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</si>
  <si>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</si>
  <si>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</si>
  <si>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</si>
  <si>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</si>
  <si>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</si>
  <si>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</si>
  <si>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</si>
  <si>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</si>
  <si>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</si>
  <si>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</si>
  <si>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</si>
  <si>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</si>
  <si>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</si>
  <si>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</si>
  <si>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</si>
  <si>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</si>
  <si>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</si>
  <si>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</si>
  <si>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</si>
  <si>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</si>
  <si>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</si>
  <si>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</si>
  <si>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</si>
  <si>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</si>
  <si>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</si>
  <si>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</si>
  <si>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</si>
  <si>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</si>
  <si>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</si>
  <si>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</si>
  <si>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</si>
  <si>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</si>
  <si>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</si>
  <si>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</si>
  <si>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</si>
  <si>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</si>
  <si>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</si>
  <si>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</si>
  <si>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</si>
  <si>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</si>
  <si>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</si>
  <si>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</si>
  <si>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</si>
  <si>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</si>
  <si>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</si>
  <si>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</si>
  <si>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</si>
  <si>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</si>
  <si>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</si>
  <si>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</si>
  <si>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</si>
  <si>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</si>
  <si>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</si>
  <si>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</si>
  <si>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</si>
  <si>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</si>
  <si>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</si>
  <si>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</si>
  <si>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</si>
  <si>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</si>
  <si>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</si>
  <si>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</si>
  <si>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</si>
  <si>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</si>
  <si>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</si>
  <si>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</si>
  <si>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</si>
  <si>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</si>
  <si>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</si>
  <si>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</si>
  <si>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</si>
  <si>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</si>
  <si>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</si>
  <si>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</si>
  <si>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</si>
  <si>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</si>
  <si>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</si>
  <si>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</si>
  <si>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</si>
  <si>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</si>
  <si>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</si>
  <si>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</si>
  <si>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</si>
  <si>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</si>
  <si>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</si>
  <si>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</si>
  <si>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</si>
  <si>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</si>
  <si>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</si>
  <si>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</si>
  <si>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</si>
  <si>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</si>
  <si>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</si>
  <si>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</si>
  <si>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</si>
  <si>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</si>
  <si>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</si>
  <si>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</si>
  <si>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</si>
  <si>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</si>
  <si>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</si>
  <si>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</si>
  <si>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</si>
  <si>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</si>
  <si>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</si>
  <si>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</si>
  <si>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</si>
  <si>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</si>
  <si>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</si>
  <si>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</si>
  <si>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</si>
  <si>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</si>
  <si>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</si>
  <si>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</si>
  <si>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</si>
  <si>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</si>
  <si>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</si>
  <si>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</si>
  <si>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</si>
  <si>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</si>
  <si>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</si>
  <si>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</si>
  <si>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</si>
  <si>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</si>
  <si>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</si>
  <si>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</si>
  <si>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</si>
  <si>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</si>
  <si>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</si>
  <si>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</si>
  <si>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</si>
  <si>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</si>
  <si>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</si>
  <si>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</si>
  <si>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</si>
  <si>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</si>
  <si>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</si>
  <si>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</si>
  <si>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</si>
  <si>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</si>
  <si>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</si>
  <si>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</si>
  <si>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</si>
  <si>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</si>
  <si>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</si>
  <si>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</si>
  <si>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</si>
  <si>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</si>
  <si>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</si>
  <si>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</si>
  <si>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</si>
  <si>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</si>
  <si>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</si>
  <si>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</si>
  <si>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</si>
  <si>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</si>
  <si>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</si>
  <si>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</si>
  <si>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</si>
  <si>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</si>
  <si>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</si>
  <si>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</si>
  <si>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</si>
  <si>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</si>
  <si>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</si>
  <si>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</si>
  <si>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</si>
  <si>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</si>
  <si>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</si>
  <si>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</si>
  <si>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</si>
  <si>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</si>
  <si>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</si>
  <si>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</si>
  <si>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</si>
  <si>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</si>
  <si>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</si>
  <si>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</si>
  <si>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</si>
  <si>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</si>
  <si>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</si>
  <si>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</si>
  <si>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</si>
  <si>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</si>
  <si>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</si>
  <si>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</si>
  <si>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</si>
  <si>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</si>
  <si>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</si>
  <si>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</si>
  <si>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</si>
  <si>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</si>
  <si>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</si>
  <si>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</si>
  <si>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</si>
  <si>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</si>
  <si>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</si>
  <si>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</si>
  <si>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</si>
  <si>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</si>
  <si>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</si>
  <si>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</si>
  <si>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</si>
  <si>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</si>
  <si>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</si>
  <si>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</si>
  <si>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</si>
  <si>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</si>
  <si>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</si>
  <si>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</si>
  <si>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</si>
  <si>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</si>
  <si>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</si>
  <si>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</si>
  <si>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</si>
  <si>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</si>
  <si>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</si>
  <si>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</si>
  <si>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</si>
  <si>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</si>
  <si>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</si>
  <si>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</si>
  <si>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</si>
  <si>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</si>
  <si>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</si>
  <si>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</si>
  <si>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</si>
  <si>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</si>
  <si>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</si>
  <si>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</si>
  <si>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</si>
  <si>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</si>
  <si>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</si>
  <si>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</si>
  <si>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</si>
  <si>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</si>
  <si>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</si>
  <si>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</si>
  <si>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</si>
  <si>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</si>
  <si>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</si>
  <si>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</si>
  <si>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</si>
  <si>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</si>
  <si>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</si>
  <si>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</si>
  <si>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</si>
  <si>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</si>
  <si>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</si>
  <si>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</si>
  <si>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</si>
  <si>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</si>
  <si>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</si>
  <si>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</si>
  <si>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</si>
  <si>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</si>
  <si>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</si>
  <si>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</si>
  <si>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</si>
  <si>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</si>
  <si>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</si>
  <si>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</si>
  <si>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</si>
  <si>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</si>
  <si>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</si>
  <si>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</si>
  <si>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</si>
  <si>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</si>
  <si>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</si>
  <si>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</si>
  <si>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</si>
  <si>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</si>
  <si>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</si>
  <si>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</si>
  <si>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</si>
  <si>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</si>
  <si>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</si>
  <si>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</si>
  <si>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</si>
  <si>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</si>
  <si>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</si>
  <si>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</si>
  <si>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</si>
  <si>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</si>
  <si>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</si>
  <si>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</si>
  <si>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</si>
  <si>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</si>
  <si>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</si>
  <si>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</si>
  <si>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</si>
  <si>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</si>
  <si>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</si>
  <si>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</si>
  <si>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</si>
  <si>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</si>
  <si>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</si>
  <si>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</si>
  <si>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</si>
  <si>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</si>
  <si>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</si>
  <si>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</si>
  <si>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</si>
  <si>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</si>
  <si>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</si>
  <si>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</si>
  <si>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</si>
  <si>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</si>
  <si>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</si>
  <si>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</si>
  <si>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</si>
  <si>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</si>
  <si>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</si>
  <si>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</si>
  <si>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</si>
  <si>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</si>
  <si>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</si>
  <si>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</si>
  <si>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</si>
  <si>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</si>
  <si>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</si>
  <si>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</si>
  <si>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</si>
  <si>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</si>
  <si>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</si>
  <si>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</si>
  <si>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</si>
  <si>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</si>
  <si>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</si>
  <si>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</si>
  <si>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</si>
  <si>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</si>
  <si>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</si>
  <si>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</si>
  <si>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</si>
  <si>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</si>
  <si>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</si>
  <si>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</si>
  <si>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</si>
  <si>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</si>
  <si>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</si>
  <si>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</si>
  <si>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</si>
  <si>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</si>
  <si>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</si>
  <si>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</si>
  <si>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</si>
  <si>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</si>
  <si>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</si>
  <si>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</si>
  <si>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</si>
  <si>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</si>
  <si>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</si>
  <si>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</si>
  <si>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</si>
  <si>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</si>
  <si>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</si>
  <si>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</si>
  <si>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</si>
  <si>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</si>
  <si>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</si>
  <si>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</si>
  <si>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</si>
  <si>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</si>
  <si>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</si>
  <si>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</si>
  <si>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</si>
  <si>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</si>
  <si>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</si>
  <si>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</si>
  <si>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</si>
  <si>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</si>
  <si>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</si>
  <si>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</si>
  <si>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</si>
  <si>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</si>
  <si>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</si>
  <si>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</si>
  <si>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</si>
  <si>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</si>
  <si>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</si>
  <si>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</si>
  <si>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</si>
  <si>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</si>
  <si>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</si>
  <si>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</si>
  <si>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</si>
  <si>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</si>
  <si>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</si>
  <si>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</si>
  <si>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</si>
  <si>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</si>
  <si>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</si>
  <si>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</si>
  <si>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</si>
  <si>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</si>
  <si>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</si>
  <si>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</si>
  <si>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</si>
  <si>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</si>
  <si>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</si>
  <si>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</si>
  <si>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</si>
  <si>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</si>
  <si>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</si>
  <si>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</si>
  <si>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</si>
  <si>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</si>
  <si>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</si>
  <si>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</si>
  <si>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</si>
  <si>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</si>
  <si>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</si>
  <si>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</si>
  <si>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</si>
  <si>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</si>
  <si>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</si>
  <si>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</si>
  <si>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</si>
  <si>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</si>
  <si>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</si>
  <si>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</si>
  <si>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</si>
  <si>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</si>
  <si>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</si>
  <si>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</si>
  <si>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</si>
  <si>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</si>
  <si>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</si>
  <si>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</si>
  <si>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</si>
  <si>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</si>
  <si>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</si>
  <si>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</si>
  <si>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</si>
  <si>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</si>
  <si>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</si>
  <si>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</si>
  <si>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</si>
  <si>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</si>
  <si>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</si>
  <si>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</si>
  <si>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</si>
  <si>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</si>
  <si>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</si>
  <si>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</si>
  <si>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</si>
  <si>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</si>
  <si>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</si>
  <si>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</si>
  <si>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</si>
  <si>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</si>
  <si>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</si>
  <si>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</si>
  <si>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</si>
  <si>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</si>
  <si>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</si>
  <si>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</si>
  <si>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</si>
  <si>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</si>
  <si>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</si>
  <si>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</si>
  <si>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</si>
  <si>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</si>
  <si>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</si>
  <si>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</si>
  <si>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</si>
  <si>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</si>
  <si>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</si>
  <si>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</si>
  <si>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</si>
  <si>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</si>
  <si>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</si>
  <si>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</si>
  <si>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</si>
  <si>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</si>
  <si>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</si>
  <si>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</si>
  <si>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</si>
  <si>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</si>
  <si>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</si>
  <si>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</si>
  <si>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</si>
  <si>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</si>
  <si>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</si>
  <si>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</si>
  <si>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</si>
  <si>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</si>
  <si>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</si>
  <si>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</si>
  <si>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</si>
  <si>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</si>
  <si>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</si>
  <si>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</si>
  <si>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</si>
  <si>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</si>
  <si>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</si>
  <si>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</si>
  <si>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</si>
  <si>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</si>
  <si>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</si>
  <si>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</si>
  <si>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</si>
  <si>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</si>
  <si>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</si>
  <si>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</si>
  <si>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</si>
  <si>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</si>
  <si>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</si>
  <si>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</si>
  <si>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</si>
  <si>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</si>
  <si>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</si>
  <si>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</si>
  <si>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</si>
  <si>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</si>
  <si>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</si>
  <si>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</si>
  <si>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</si>
  <si>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</si>
  <si>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</si>
  <si>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</si>
  <si>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</si>
  <si>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</si>
  <si>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</si>
  <si>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</si>
  <si>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</si>
  <si>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</si>
  <si>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</si>
  <si>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</si>
  <si>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</si>
  <si>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</si>
  <si>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</si>
  <si>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</si>
  <si>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</si>
  <si>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</si>
  <si>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</si>
  <si>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</si>
  <si>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</si>
  <si>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</si>
  <si>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</si>
  <si>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</si>
  <si>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</si>
  <si>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</si>
  <si>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</si>
  <si>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</si>
  <si>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</si>
  <si>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</si>
  <si>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</si>
  <si>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</si>
  <si>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</si>
  <si>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</si>
  <si>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</si>
  <si>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</si>
  <si>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</si>
  <si>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</si>
  <si>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</si>
  <si>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</si>
  <si>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</si>
  <si>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</si>
  <si>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</si>
  <si>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</si>
  <si>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</si>
  <si>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</si>
  <si>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</si>
  <si>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</si>
  <si>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</si>
  <si>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</si>
  <si>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</si>
  <si>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</si>
  <si>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</si>
  <si>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</si>
  <si>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</si>
  <si>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</si>
  <si>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</si>
  <si>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</si>
  <si>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</si>
  <si>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</si>
  <si>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</si>
  <si>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</si>
  <si>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</si>
  <si>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</si>
  <si>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</si>
  <si>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</si>
  <si>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</si>
  <si>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</si>
  <si>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</si>
  <si>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</si>
  <si>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</si>
  <si>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</si>
  <si>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</si>
  <si>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</si>
  <si>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</si>
  <si>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</si>
  <si>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</si>
  <si>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</si>
  <si>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</si>
  <si>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</si>
  <si>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</si>
  <si>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</si>
  <si>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</si>
  <si>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</si>
  <si>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</si>
  <si>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</si>
  <si>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</si>
  <si>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</si>
  <si>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</si>
  <si>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</si>
  <si>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</si>
  <si>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</si>
  <si>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</si>
  <si>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</si>
  <si>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</si>
  <si>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</si>
  <si>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</si>
  <si>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</si>
  <si>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</si>
  <si>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</si>
  <si>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</si>
  <si>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</si>
  <si>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</si>
  <si>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</si>
  <si>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</si>
  <si>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</si>
  <si>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</si>
  <si>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</si>
  <si>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</si>
  <si>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</si>
  <si>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</si>
  <si>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</si>
  <si>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</si>
  <si>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</si>
  <si>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</si>
  <si>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</si>
  <si>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</si>
  <si>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</si>
  <si>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</si>
  <si>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</si>
  <si>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</si>
  <si>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</si>
  <si>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</si>
  <si>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</si>
  <si>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</si>
  <si>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</si>
  <si>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</si>
  <si>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</si>
  <si>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</si>
  <si>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</si>
  <si>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</si>
  <si>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</si>
  <si>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</si>
  <si>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</si>
  <si>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</si>
  <si>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</si>
  <si>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</si>
  <si>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</si>
  <si>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</si>
  <si>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</si>
  <si>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</si>
  <si>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</si>
  <si>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</si>
  <si>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</si>
  <si>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</si>
  <si>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</si>
  <si>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</si>
  <si>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</si>
  <si>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</si>
  <si>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</si>
  <si>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</si>
  <si>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</si>
  <si>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</si>
  <si>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</si>
  <si>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</si>
  <si>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</si>
  <si>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</si>
  <si>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</si>
  <si>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</si>
  <si>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</si>
  <si>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</si>
  <si>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</si>
  <si>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</si>
  <si>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</si>
  <si>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</si>
  <si>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</si>
  <si>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</si>
  <si>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</si>
  <si>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</si>
  <si>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</si>
  <si>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</si>
  <si>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</si>
  <si>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</si>
  <si>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</si>
  <si>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</si>
  <si>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</si>
  <si>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</si>
  <si>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</si>
  <si>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</si>
  <si>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</si>
  <si>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</si>
  <si>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</si>
  <si>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</si>
  <si>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</si>
  <si>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</si>
  <si>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</si>
  <si>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</si>
  <si>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</si>
  <si>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</si>
  <si>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</si>
  <si>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</si>
  <si>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</si>
  <si>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</si>
  <si>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</si>
  <si>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</si>
  <si>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</si>
  <si>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</si>
  <si>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</si>
  <si>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</si>
  <si>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</si>
  <si>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</si>
  <si>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</si>
  <si>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</si>
  <si>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</si>
  <si>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</si>
  <si>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</si>
  <si>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</si>
  <si>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</si>
  <si>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</si>
  <si>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</si>
  <si>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</si>
  <si>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</si>
  <si>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</si>
  <si>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</si>
  <si>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</si>
  <si>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</si>
  <si>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</si>
  <si>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</si>
  <si>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</si>
  <si>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</si>
  <si>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</si>
  <si>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</si>
  <si>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</si>
  <si>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</si>
  <si>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</si>
  <si>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</si>
  <si>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</si>
  <si>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</si>
  <si>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</si>
  <si>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</si>
  <si>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</si>
  <si>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</si>
  <si>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</si>
  <si>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</si>
  <si>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</si>
  <si>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</si>
  <si>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</si>
  <si>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</si>
  <si>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</si>
  <si>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</si>
  <si>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</si>
  <si>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</si>
  <si>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</si>
  <si>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</si>
  <si>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</si>
  <si>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</si>
  <si>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</si>
  <si>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</si>
  <si>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</si>
  <si>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</si>
  <si>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</si>
  <si>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</si>
  <si>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</si>
  <si>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</si>
  <si>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</si>
  <si>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</si>
  <si>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</si>
  <si>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</si>
  <si>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</si>
  <si>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</si>
  <si>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</si>
  <si>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</si>
  <si>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</si>
  <si>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</si>
  <si>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</si>
  <si>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</si>
  <si>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</si>
  <si>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</si>
  <si>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</si>
  <si>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</si>
  <si>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</si>
  <si>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</si>
  <si>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</si>
  <si>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</si>
  <si>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</si>
  <si>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</si>
  <si>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</si>
  <si>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</si>
  <si>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</si>
  <si>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</si>
  <si>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</si>
  <si>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</si>
  <si>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</si>
  <si>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</si>
  <si>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</si>
  <si>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</si>
  <si>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</si>
  <si>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</si>
  <si>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</si>
  <si>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</si>
  <si>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</si>
  <si>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</si>
  <si>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</si>
  <si>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</si>
  <si>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</si>
  <si>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</si>
  <si>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</si>
  <si>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</si>
  <si>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</si>
  <si>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</si>
  <si>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</si>
  <si>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</si>
  <si>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</si>
  <si>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</si>
  <si>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</si>
  <si>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</si>
  <si>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</si>
  <si>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</si>
  <si>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</si>
  <si>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</si>
  <si>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</si>
  <si>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</si>
  <si>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</si>
  <si>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</si>
  <si>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</si>
  <si>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</si>
  <si>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</si>
  <si>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</si>
  <si>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</si>
  <si>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</si>
  <si>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</si>
  <si>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</si>
  <si>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</si>
  <si>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</si>
  <si>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</si>
  <si>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</si>
  <si>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</si>
  <si>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</si>
  <si>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</si>
  <si>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</si>
  <si>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</si>
  <si>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</si>
  <si>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</si>
  <si>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</si>
  <si>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</si>
  <si>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</si>
  <si>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</si>
  <si>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</si>
  <si>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</si>
  <si>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</si>
  <si>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</si>
  <si>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</si>
  <si>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</si>
  <si>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</si>
  <si>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</si>
  <si>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</si>
  <si>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</si>
  <si>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</si>
  <si>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</si>
  <si>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</si>
  <si>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</si>
  <si>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</si>
  <si>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</si>
  <si>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</si>
  <si>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</si>
  <si>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</si>
  <si>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</si>
  <si>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</si>
  <si>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</si>
  <si>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</si>
  <si>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</si>
  <si>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</si>
  <si>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</si>
  <si>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</si>
  <si>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</si>
  <si>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</si>
  <si>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</si>
  <si>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</si>
  <si>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</si>
  <si>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</si>
  <si>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</si>
  <si>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</si>
  <si>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</si>
  <si>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</si>
  <si>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</si>
  <si>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</si>
  <si>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</si>
  <si>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</si>
  <si>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</si>
  <si>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</si>
  <si>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</si>
  <si>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</si>
  <si>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</si>
  <si>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</si>
  <si>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</si>
  <si>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</si>
  <si>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</si>
  <si>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</si>
  <si>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</si>
  <si>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</si>
  <si>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</si>
  <si>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</si>
  <si>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</si>
  <si>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</si>
  <si>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</si>
  <si>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</si>
  <si>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</si>
  <si>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</si>
  <si>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</si>
  <si>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</si>
  <si>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</si>
  <si>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</si>
  <si>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</si>
  <si>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</si>
  <si>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</si>
  <si>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</si>
  <si>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</si>
  <si>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</si>
  <si>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</si>
  <si>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</si>
  <si>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</si>
  <si>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</si>
  <si>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</si>
  <si>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</si>
  <si>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</si>
  <si>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</si>
  <si>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</si>
  <si>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</si>
  <si>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</si>
  <si>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</si>
  <si>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</si>
  <si>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</si>
  <si>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</si>
  <si>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</si>
  <si>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</si>
  <si>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</si>
  <si>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</si>
  <si>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</si>
  <si>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</si>
  <si>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</si>
  <si>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</si>
  <si>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</si>
  <si>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</si>
  <si>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</si>
  <si>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</si>
  <si>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</si>
  <si>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</si>
  <si>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</si>
  <si>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</si>
  <si>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</si>
  <si>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</si>
  <si>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</si>
  <si>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</si>
  <si>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</si>
  <si>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</si>
  <si>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</si>
  <si>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</si>
  <si>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</si>
  <si>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</si>
  <si>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</si>
  <si>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</si>
  <si>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</si>
  <si>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</si>
  <si>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</si>
  <si>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</si>
  <si>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</si>
  <si>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</si>
  <si>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</si>
  <si>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</si>
  <si>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</si>
  <si>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</si>
  <si>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</si>
  <si>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</si>
  <si>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</si>
  <si>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</si>
  <si>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</si>
  <si>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</si>
  <si>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</si>
  <si>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</si>
  <si>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</si>
  <si>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</si>
  <si>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</si>
  <si>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</si>
  <si>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</si>
  <si>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</si>
  <si>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</si>
  <si>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</si>
  <si>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</si>
  <si>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</si>
  <si>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</si>
  <si>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</si>
  <si>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</si>
  <si>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</si>
  <si>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</si>
  <si>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</si>
  <si>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</si>
  <si>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</si>
  <si>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</si>
  <si>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</si>
  <si>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</si>
  <si>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</si>
  <si>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</si>
  <si>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</si>
  <si>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</si>
  <si>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</si>
  <si>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</si>
  <si>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</si>
  <si>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</si>
  <si>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</si>
  <si>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</si>
  <si>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</si>
  <si>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</si>
  <si>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</si>
  <si>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</si>
  <si>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</si>
  <si>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</si>
  <si>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</si>
  <si>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</si>
  <si>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</si>
  <si>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</si>
  <si>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</si>
  <si>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</si>
  <si>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</si>
  <si>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</si>
  <si>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</si>
  <si>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</si>
  <si>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</si>
  <si>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</si>
  <si>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</si>
  <si>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</si>
  <si>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</si>
  <si>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</si>
  <si>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</si>
  <si>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</si>
  <si>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</si>
  <si>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</si>
  <si>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</si>
  <si>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</si>
  <si>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</si>
  <si>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</si>
  <si>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</si>
  <si>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</si>
  <si>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</si>
  <si>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</si>
  <si>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</si>
  <si>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</si>
  <si>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</si>
  <si>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</si>
  <si>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</si>
  <si>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</si>
  <si>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</si>
  <si>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</si>
  <si>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</si>
  <si>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</si>
  <si>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</si>
  <si>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</si>
  <si>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</si>
  <si>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</si>
  <si>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</si>
  <si>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</si>
  <si>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</si>
  <si>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</si>
  <si>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</si>
  <si>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</si>
  <si>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</si>
  <si>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</si>
  <si>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</si>
  <si>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</si>
  <si>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</si>
  <si>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</si>
  <si>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</si>
  <si>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</si>
  <si>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</si>
  <si>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</si>
  <si>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</si>
  <si>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</si>
  <si>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</si>
  <si>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</si>
  <si>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</si>
  <si>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</si>
  <si>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</si>
  <si>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</si>
  <si>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</si>
  <si>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</si>
  <si>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</si>
  <si>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</si>
  <si>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</si>
  <si>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</si>
  <si>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</si>
  <si>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</si>
  <si>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</si>
  <si>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</si>
  <si>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</si>
  <si>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</si>
  <si>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</si>
  <si>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</si>
  <si>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</si>
  <si>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</si>
  <si>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</si>
  <si>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</si>
  <si>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</si>
  <si>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</si>
  <si>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</si>
  <si>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</si>
  <si>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</si>
  <si>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</si>
  <si>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</si>
  <si>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</si>
  <si>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</si>
  <si>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</si>
  <si>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</si>
  <si>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</si>
  <si>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</si>
  <si>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</si>
  <si>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</si>
  <si>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</si>
  <si>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</si>
  <si>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</si>
  <si>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</si>
  <si>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</si>
  <si>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</si>
  <si>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</si>
  <si>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</si>
  <si>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</si>
  <si>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</si>
  <si>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</si>
  <si>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</si>
  <si>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</si>
  <si>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</si>
  <si>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</si>
  <si>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</si>
  <si>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</si>
  <si>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</si>
  <si>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</si>
  <si>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</si>
  <si>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</si>
  <si>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</si>
  <si>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</si>
  <si>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</si>
  <si>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</si>
  <si>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</si>
  <si>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</si>
  <si>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</si>
  <si>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</si>
  <si>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</si>
  <si>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</si>
  <si>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</si>
  <si>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</si>
  <si>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</si>
  <si>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</si>
  <si>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</si>
  <si>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</si>
  <si>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</si>
  <si>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</si>
  <si>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</si>
  <si>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</si>
  <si>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</si>
  <si>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</si>
  <si>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</si>
  <si>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</si>
  <si>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</si>
  <si>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</si>
  <si>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</si>
  <si>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</si>
  <si>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</si>
  <si>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</si>
  <si>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</si>
  <si>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</si>
  <si>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</si>
  <si>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</si>
  <si>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</si>
  <si>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</si>
  <si>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</si>
  <si>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</si>
  <si>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</si>
  <si>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</si>
  <si>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</si>
  <si>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</si>
  <si>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</si>
  <si>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</si>
  <si>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</si>
  <si>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</si>
  <si>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</si>
  <si>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</si>
  <si>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</si>
  <si>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</si>
  <si>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</si>
  <si>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</si>
  <si>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</si>
  <si>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</si>
  <si>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</si>
  <si>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</si>
  <si>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</si>
  <si>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</si>
  <si>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</si>
  <si>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</si>
  <si>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</si>
  <si>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</si>
  <si>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</si>
  <si>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</si>
  <si>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</si>
  <si>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</si>
  <si>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</si>
  <si>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</si>
  <si>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</si>
  <si>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</si>
  <si>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</si>
  <si>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</si>
  <si>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</si>
  <si>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</si>
  <si>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</si>
  <si>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</si>
  <si>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</si>
  <si>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</si>
  <si>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</si>
  <si>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</si>
  <si>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</si>
  <si>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</si>
  <si>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</si>
  <si>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</si>
  <si>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</si>
  <si>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</si>
  <si>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</si>
  <si>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</si>
  <si>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</si>
  <si>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</si>
  <si>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</si>
  <si>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</si>
  <si>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</si>
  <si>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</si>
  <si>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</si>
  <si>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</si>
  <si>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</si>
  <si>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</si>
  <si>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</si>
  <si>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</si>
  <si>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</si>
  <si>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</si>
  <si>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</si>
  <si>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</si>
  <si>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</si>
  <si>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</si>
  <si>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</si>
  <si>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</si>
  <si>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</si>
  <si>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</si>
  <si>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</si>
  <si>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</si>
  <si>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</si>
  <si>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</si>
  <si>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</si>
  <si>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</si>
  <si>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</si>
  <si>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</si>
  <si>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</si>
  <si>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</si>
  <si>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</si>
  <si>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</si>
  <si>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</si>
  <si>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</si>
  <si>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</si>
  <si>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</si>
  <si>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</si>
  <si>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</si>
  <si>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</si>
  <si>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</si>
  <si>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</si>
  <si>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</si>
  <si>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</si>
  <si>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</si>
  <si>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</si>
  <si>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</si>
  <si>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</si>
  <si>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</si>
  <si>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</si>
  <si>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</si>
  <si>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</si>
  <si>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</si>
  <si>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</si>
  <si>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</si>
  <si>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</si>
  <si>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</si>
  <si>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</si>
  <si>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</si>
  <si>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</si>
  <si>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</si>
  <si>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</si>
  <si>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</si>
  <si>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</si>
  <si>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</si>
  <si>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</si>
  <si>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</si>
  <si>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</si>
  <si>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</si>
  <si>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</si>
  <si>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</si>
  <si>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</si>
  <si>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</si>
  <si>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</si>
  <si>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</si>
  <si>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</si>
  <si>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</si>
  <si>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</si>
  <si>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</si>
  <si>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</si>
  <si>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</si>
  <si>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</si>
  <si>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</si>
  <si>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</si>
  <si>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</si>
  <si>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</si>
  <si>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</si>
  <si>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</si>
  <si>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</si>
  <si>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</si>
  <si>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</si>
  <si>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</si>
  <si>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</si>
  <si>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</si>
  <si>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</si>
  <si>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</si>
  <si>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</si>
  <si>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</si>
  <si>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</si>
  <si>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</si>
  <si>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</si>
  <si>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</si>
  <si>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</si>
  <si>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</si>
  <si>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</si>
  <si>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</si>
  <si>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</si>
  <si>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</si>
  <si>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</si>
  <si>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</si>
  <si>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</si>
  <si>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</si>
  <si>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</si>
  <si>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</si>
  <si>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</si>
  <si>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</si>
  <si>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</si>
  <si>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</si>
  <si>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</si>
  <si>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</si>
  <si>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</si>
  <si>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</si>
  <si>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</si>
  <si>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</si>
  <si>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</si>
  <si>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</si>
  <si>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</si>
  <si>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</si>
  <si>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</si>
  <si>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</si>
  <si>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</si>
  <si>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</si>
  <si>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</si>
  <si>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</si>
  <si>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</si>
  <si>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</si>
  <si>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</si>
  <si>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</si>
  <si>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</si>
  <si>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</si>
  <si>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</si>
  <si>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</si>
  <si>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</si>
  <si>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</si>
  <si>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</si>
  <si>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</si>
  <si>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</si>
  <si>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</si>
  <si>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</si>
  <si>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</si>
  <si>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</si>
  <si>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</si>
  <si>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</si>
  <si>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</si>
  <si>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</si>
  <si>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</si>
  <si>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</si>
  <si>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</si>
  <si>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</si>
  <si>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</si>
  <si>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</si>
  <si>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</si>
  <si>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</si>
  <si>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</si>
  <si>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</si>
  <si>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</si>
  <si>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</si>
  <si>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</si>
  <si>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</si>
  <si>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</si>
  <si>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</si>
  <si>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</si>
  <si>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</si>
  <si>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</si>
  <si>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</si>
  <si>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</si>
  <si>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</si>
  <si>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</si>
  <si>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</si>
  <si>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</si>
  <si>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</si>
  <si>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</si>
  <si>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</si>
  <si>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</si>
  <si>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</si>
  <si>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</si>
  <si>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</si>
  <si>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</si>
  <si>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</si>
  <si>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</si>
  <si>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</si>
  <si>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</si>
  <si>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</si>
  <si>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</si>
  <si>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</si>
  <si>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</si>
  <si>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</si>
  <si>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</si>
  <si>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</si>
  <si>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</si>
  <si>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</si>
  <si>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</si>
  <si>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</si>
  <si>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</si>
  <si>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</si>
  <si>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</si>
  <si>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</si>
  <si>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</si>
  <si>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</si>
  <si>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</si>
  <si>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</si>
  <si>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</si>
  <si>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</si>
  <si>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</si>
  <si>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</si>
  <si>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</si>
  <si>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</si>
  <si>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</si>
  <si>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</si>
  <si>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</si>
  <si>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</si>
  <si>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</si>
  <si>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</si>
  <si>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</si>
  <si>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</si>
  <si>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</si>
  <si>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</si>
  <si>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</si>
  <si>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</si>
  <si>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</si>
  <si>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</si>
  <si>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</si>
  <si>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</si>
  <si>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</si>
  <si>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</si>
  <si>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</si>
  <si>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</si>
  <si>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</si>
  <si>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</si>
  <si>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</si>
  <si>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</si>
  <si>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</si>
  <si>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</si>
  <si>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</si>
  <si>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</si>
  <si>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</si>
  <si>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</si>
  <si>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</si>
  <si>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</si>
  <si>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</si>
  <si>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</si>
  <si>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</si>
  <si>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</si>
  <si>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</si>
  <si>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</si>
  <si>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</si>
  <si>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</si>
  <si>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</si>
  <si>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</si>
  <si>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</si>
  <si>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</si>
  <si>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</si>
  <si>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</si>
  <si>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</si>
  <si>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</si>
  <si>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</si>
  <si>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</si>
  <si>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</si>
  <si>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</si>
  <si>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</si>
  <si>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</si>
  <si>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</si>
  <si>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</si>
  <si>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</si>
  <si>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</si>
  <si>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</si>
  <si>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</si>
  <si>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</si>
  <si>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</si>
  <si>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</si>
  <si>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</si>
  <si>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</si>
  <si>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</si>
  <si>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</si>
  <si>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</si>
  <si>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</si>
  <si>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</si>
  <si>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</si>
  <si>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</si>
  <si>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</si>
  <si>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</si>
  <si>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</si>
  <si>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</si>
  <si>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</si>
  <si>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</si>
  <si>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</si>
  <si>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</si>
  <si>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</si>
  <si>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</si>
  <si>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</si>
  <si>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</si>
  <si>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</si>
  <si>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</si>
  <si>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</si>
  <si>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</si>
  <si>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</si>
  <si>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</si>
  <si>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</si>
  <si>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</si>
  <si>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</si>
  <si>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</si>
  <si>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</si>
  <si>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</si>
  <si>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</si>
  <si>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</si>
  <si>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</si>
  <si>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</si>
  <si>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</si>
  <si>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</si>
  <si>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</si>
  <si>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</si>
  <si>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</si>
  <si>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</si>
  <si>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</si>
  <si>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</si>
  <si>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</si>
  <si>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</si>
  <si>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</si>
  <si>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</si>
  <si>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</si>
  <si>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</si>
  <si>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</si>
  <si>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</si>
  <si>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</si>
  <si>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</si>
  <si>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</si>
  <si>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</si>
  <si>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</si>
  <si>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</si>
  <si>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</si>
  <si>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</si>
  <si>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</si>
  <si>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</si>
  <si>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</si>
  <si>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</si>
  <si>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</si>
  <si>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</si>
  <si>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</si>
  <si>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</si>
  <si>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</si>
  <si>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</si>
  <si>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</si>
  <si>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</si>
  <si>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</si>
  <si>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</si>
  <si>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</si>
  <si>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</si>
  <si>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</si>
  <si>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</si>
  <si>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</si>
  <si>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</si>
  <si>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</si>
  <si>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</si>
  <si>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</si>
  <si>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</si>
  <si>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</si>
  <si>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</si>
  <si>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</si>
  <si>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</si>
  <si>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</si>
  <si>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</si>
  <si>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</si>
  <si>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</si>
  <si>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</si>
  <si>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</si>
  <si>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</si>
  <si>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</si>
  <si>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</si>
  <si>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</si>
  <si>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</si>
  <si>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</si>
  <si>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</si>
  <si>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</si>
  <si>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</si>
  <si>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</si>
  <si>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</si>
  <si>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</si>
  <si>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</si>
  <si>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</si>
  <si>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</si>
  <si>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</si>
  <si>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</si>
  <si>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</si>
  <si>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</si>
  <si>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</si>
  <si>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</si>
  <si>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</si>
  <si>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</si>
  <si>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</si>
  <si>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</si>
  <si>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</si>
  <si>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</si>
  <si>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</si>
  <si>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</si>
  <si>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</si>
  <si>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</si>
  <si>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</si>
  <si>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</si>
  <si>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</si>
  <si>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</si>
  <si>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</si>
  <si>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</si>
  <si>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</si>
  <si>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</si>
  <si>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</si>
  <si>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</si>
  <si>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</si>
  <si>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</si>
  <si>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</si>
  <si>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</si>
  <si>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</si>
  <si>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</si>
  <si>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</si>
  <si>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</si>
  <si>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</si>
  <si>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</si>
  <si>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</si>
  <si>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</si>
  <si>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</si>
  <si>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</si>
  <si>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</si>
  <si>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</si>
  <si>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</si>
  <si>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</si>
  <si>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</si>
  <si>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</si>
  <si>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</si>
  <si>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</si>
  <si>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</si>
  <si>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</si>
  <si>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</si>
  <si>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</si>
  <si>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</si>
  <si>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</si>
  <si>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</si>
  <si>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</si>
  <si>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</si>
  <si>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</si>
  <si>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</si>
  <si>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</si>
  <si>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</si>
  <si>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</si>
  <si>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</si>
  <si>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</si>
  <si>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</si>
  <si>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</si>
  <si>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</si>
  <si>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</si>
  <si>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</si>
  <si>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</si>
  <si>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</si>
  <si>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</si>
  <si>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</si>
  <si>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</si>
  <si>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</si>
  <si>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</si>
  <si>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</si>
  <si>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</si>
  <si>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</si>
  <si>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</si>
  <si>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</si>
  <si>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</si>
  <si>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</si>
  <si>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</si>
  <si>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</si>
  <si>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</si>
  <si>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</si>
  <si>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</si>
  <si>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</si>
  <si>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</si>
  <si>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</si>
  <si>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</si>
  <si>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</si>
  <si>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</si>
  <si>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</si>
  <si>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</si>
  <si>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</si>
  <si>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</si>
  <si>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</si>
  <si>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</si>
  <si>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</si>
  <si>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</si>
  <si>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</si>
  <si>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</si>
  <si>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</si>
  <si>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</si>
  <si>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</si>
  <si>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</si>
  <si>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</si>
  <si>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</si>
  <si>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</si>
  <si>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</si>
  <si>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</si>
  <si>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</si>
  <si>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</si>
  <si>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</si>
  <si>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</si>
  <si>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</si>
  <si>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</si>
  <si>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</si>
  <si>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</si>
  <si>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</si>
  <si>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</si>
  <si>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</si>
  <si>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</si>
  <si>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</si>
  <si>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</si>
  <si>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</si>
  <si>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</si>
  <si>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</si>
  <si>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</si>
  <si>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</si>
  <si>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</si>
  <si>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</si>
  <si>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</si>
  <si>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</si>
  <si>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</si>
  <si>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</si>
  <si>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</si>
  <si>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</si>
  <si>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</si>
  <si>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</si>
  <si>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</si>
  <si>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</si>
  <si>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</si>
  <si>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</si>
  <si>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</si>
  <si>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</si>
  <si>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</si>
  <si>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</si>
  <si>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</si>
  <si>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</si>
  <si>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</si>
  <si>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</si>
  <si>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</si>
  <si>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</si>
  <si>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</si>
  <si>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</si>
  <si>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</si>
  <si>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</si>
  <si>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</si>
  <si>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</si>
  <si>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</si>
  <si>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</si>
  <si>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</si>
  <si>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</si>
  <si>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</si>
  <si>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</si>
  <si>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</si>
  <si>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</si>
  <si>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</si>
  <si>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</si>
  <si>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</si>
  <si>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</si>
  <si>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</si>
  <si>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</si>
  <si>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</si>
  <si>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</si>
  <si>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</si>
  <si>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</si>
  <si>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</si>
  <si>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</si>
  <si>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</si>
  <si>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</si>
  <si>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</si>
  <si>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</si>
  <si>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</si>
  <si>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</si>
  <si>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</si>
  <si>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</si>
  <si>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</si>
  <si>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</si>
  <si>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</si>
  <si>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</si>
  <si>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</si>
  <si>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</si>
  <si>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</si>
  <si>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</si>
  <si>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</si>
  <si>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</si>
  <si>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</si>
  <si>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</si>
  <si>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</si>
  <si>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</si>
  <si>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</si>
  <si>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</si>
  <si>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</si>
  <si>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</si>
  <si>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</si>
  <si>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</si>
  <si>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</si>
  <si>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</si>
  <si>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</si>
  <si>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</si>
  <si>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</si>
  <si>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</si>
  <si>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</si>
  <si>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</si>
  <si>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</si>
  <si>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</si>
  <si>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</si>
  <si>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</si>
  <si>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</si>
  <si>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</si>
  <si>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</si>
  <si>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</si>
  <si>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</si>
  <si>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</si>
  <si>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</si>
  <si>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</si>
  <si>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</si>
  <si>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</si>
  <si>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</si>
  <si>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</si>
  <si>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</si>
  <si>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</si>
  <si>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</si>
  <si>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</si>
  <si>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</si>
  <si>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</si>
  <si>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</si>
  <si>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</si>
  <si>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</si>
  <si>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</si>
  <si>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</si>
  <si>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</si>
  <si>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</si>
  <si>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</si>
  <si>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</si>
  <si>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</si>
  <si>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</si>
  <si>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</si>
  <si>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</si>
  <si>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</si>
  <si>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</si>
  <si>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</si>
  <si>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</si>
  <si>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</si>
  <si>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</si>
  <si>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</si>
  <si>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</si>
  <si>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</si>
  <si>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</si>
  <si>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</si>
  <si>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</si>
  <si>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</si>
  <si>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</si>
  <si>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</si>
  <si>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</si>
  <si>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</si>
  <si>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</si>
  <si>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</si>
  <si>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</si>
  <si>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</si>
  <si>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</si>
  <si>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</si>
  <si>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</si>
  <si>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</si>
  <si>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</si>
  <si>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</si>
  <si>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</si>
  <si>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</si>
  <si>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</si>
  <si>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</si>
  <si>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</si>
  <si>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</si>
  <si>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</si>
  <si>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</si>
  <si>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</si>
  <si>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</si>
  <si>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</si>
  <si>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</si>
  <si>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</si>
  <si>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</si>
  <si>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</si>
  <si>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</si>
  <si>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</si>
  <si>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</si>
  <si>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</si>
  <si>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</si>
  <si>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</si>
  <si>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</si>
  <si>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</si>
  <si>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</si>
  <si>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</si>
  <si>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</si>
  <si>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</si>
  <si>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</si>
  <si>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</si>
  <si>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</si>
  <si>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</si>
  <si>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</si>
  <si>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</si>
  <si>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</si>
  <si>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</si>
  <si>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</si>
  <si>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</si>
  <si>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</si>
  <si>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</si>
  <si>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</si>
  <si>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</si>
  <si>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</si>
  <si>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</si>
  <si>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</si>
  <si>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</si>
  <si>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</si>
  <si>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</si>
  <si>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</si>
  <si>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</si>
  <si>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</si>
  <si>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</si>
  <si>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</si>
  <si>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</si>
  <si>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</si>
  <si>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</si>
  <si>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</si>
  <si>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</si>
  <si>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</si>
  <si>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</si>
  <si>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</si>
  <si>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</si>
  <si>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</si>
  <si>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</si>
  <si>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</si>
  <si>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</si>
  <si>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</si>
  <si>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</si>
  <si>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</si>
  <si>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</si>
  <si>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</si>
  <si>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</si>
  <si>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</si>
  <si>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</si>
  <si>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</si>
  <si>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</si>
  <si>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</si>
  <si>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</si>
  <si>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</si>
  <si>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</si>
  <si>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</si>
  <si>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</si>
  <si>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</si>
  <si>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</si>
  <si>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</si>
  <si>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</si>
  <si>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</si>
  <si>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</si>
  <si>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</si>
  <si>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</si>
  <si>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</si>
  <si>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</si>
  <si>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</si>
  <si>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</si>
  <si>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</si>
  <si>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</si>
  <si>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</si>
  <si>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</si>
  <si>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</si>
  <si>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</si>
  <si>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</si>
  <si>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</si>
  <si>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</si>
  <si>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</si>
  <si>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</si>
  <si>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</si>
  <si>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</si>
  <si>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</si>
  <si>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</si>
  <si>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</si>
  <si>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</si>
  <si>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</si>
  <si>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</si>
  <si>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</si>
  <si>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</si>
  <si>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</si>
  <si>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</si>
  <si>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</si>
  <si>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</si>
  <si>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</si>
  <si>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</si>
  <si>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</si>
  <si>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</si>
  <si>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</si>
  <si>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</si>
  <si>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</si>
  <si>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</si>
  <si>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</si>
  <si>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</si>
  <si>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</si>
  <si>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</si>
  <si>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</si>
  <si>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</si>
  <si>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</si>
  <si>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</si>
  <si>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</si>
  <si>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</si>
  <si>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</si>
  <si>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</si>
  <si>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</si>
  <si>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</si>
  <si>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</si>
  <si>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</si>
  <si>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</si>
  <si>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</si>
  <si>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</si>
  <si>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</si>
  <si>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</si>
  <si>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</si>
  <si>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</si>
  <si>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</si>
  <si>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</si>
  <si>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</si>
  <si>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</si>
  <si>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</si>
  <si>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</si>
  <si>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</si>
  <si>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</si>
  <si>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</si>
  <si>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</si>
  <si>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</si>
  <si>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</si>
  <si>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</si>
  <si>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</si>
  <si>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</si>
  <si>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</si>
  <si>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</si>
  <si>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</si>
  <si>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</si>
  <si>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</si>
  <si>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</si>
  <si>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</si>
  <si>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</si>
  <si>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</si>
  <si>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</si>
  <si>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</si>
  <si>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</si>
  <si>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</si>
  <si>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</si>
  <si>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</si>
  <si>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</si>
  <si>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</si>
  <si>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</si>
  <si>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</si>
  <si>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</si>
  <si>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</si>
  <si>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</si>
  <si>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</si>
  <si>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</si>
  <si>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</si>
  <si>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</si>
  <si>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</si>
  <si>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</si>
  <si>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</si>
  <si>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</si>
  <si>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</si>
  <si>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</si>
  <si>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</si>
  <si>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</si>
  <si>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</si>
  <si>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</si>
  <si>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</si>
  <si>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</si>
  <si>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</si>
  <si>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</si>
  <si>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</si>
  <si>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</si>
  <si>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</si>
  <si>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</si>
  <si>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</si>
  <si>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</si>
  <si>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</si>
  <si>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</si>
  <si>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</si>
  <si>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</si>
  <si>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</si>
  <si>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</si>
  <si>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</si>
  <si>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</si>
  <si>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</si>
  <si>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</si>
  <si>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</si>
  <si>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</si>
  <si>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</si>
  <si>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</si>
  <si>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</si>
  <si>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</si>
  <si>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</si>
  <si>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</si>
  <si>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</si>
  <si>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</si>
  <si>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</si>
  <si>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</si>
  <si>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</si>
  <si>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</si>
  <si>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</si>
  <si>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</si>
  <si>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</si>
  <si>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</si>
  <si>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</si>
  <si>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</si>
  <si>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</si>
  <si>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</si>
  <si>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</si>
  <si>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</si>
  <si>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</si>
  <si>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</si>
  <si>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</si>
  <si>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</si>
  <si>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</si>
  <si>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</si>
  <si>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</si>
  <si>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</si>
  <si>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</si>
  <si>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</si>
  <si>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</si>
  <si>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</si>
  <si>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</si>
  <si>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</si>
  <si>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</si>
  <si>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</si>
  <si>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</si>
  <si>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</si>
  <si>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</si>
  <si>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</si>
  <si>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</si>
  <si>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</si>
  <si>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</si>
  <si>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</si>
  <si>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</si>
  <si>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</si>
  <si>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</si>
  <si>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</si>
  <si>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</si>
  <si>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</si>
  <si>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</si>
  <si>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</si>
  <si>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</si>
  <si>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</si>
  <si>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</si>
  <si>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</si>
  <si>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</si>
  <si>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</si>
  <si>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</si>
  <si>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</si>
  <si>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</si>
  <si>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</si>
  <si>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</si>
  <si>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</si>
  <si>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</si>
  <si>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</si>
  <si>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</si>
  <si>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</si>
  <si>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</si>
  <si>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</si>
  <si>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</si>
  <si>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</si>
  <si>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</si>
  <si>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</si>
  <si>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</si>
  <si>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</si>
  <si>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</si>
  <si>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</si>
  <si>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</si>
  <si>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</si>
  <si>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</si>
  <si>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</si>
  <si>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</si>
  <si>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</si>
  <si>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</si>
  <si>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</si>
  <si>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</si>
  <si>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</si>
  <si>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</si>
  <si>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</si>
  <si>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</si>
  <si>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</si>
  <si>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</si>
  <si>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</si>
  <si>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</si>
  <si>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</si>
  <si>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</si>
  <si>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</si>
  <si>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</si>
  <si>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</si>
  <si>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</si>
  <si>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</si>
  <si>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</si>
  <si>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</si>
  <si>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</si>
  <si>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</si>
  <si>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</si>
  <si>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</si>
  <si>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</si>
  <si>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</si>
  <si>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</si>
  <si>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</si>
  <si>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</si>
  <si>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</si>
  <si>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</si>
  <si>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</si>
  <si>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</si>
  <si>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</si>
  <si>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</si>
  <si>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</si>
  <si>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</si>
  <si>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</si>
  <si>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</si>
  <si>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</si>
  <si>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</si>
  <si>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</si>
  <si>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</si>
  <si>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</si>
  <si>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</si>
  <si>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</si>
  <si>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</si>
  <si>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</si>
  <si>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</si>
  <si>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</si>
  <si>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</si>
  <si>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</si>
  <si>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</si>
  <si>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</si>
  <si>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</si>
  <si>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</si>
  <si>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</si>
  <si>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</si>
  <si>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</si>
  <si>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</si>
  <si>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</si>
  <si>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</si>
  <si>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</si>
  <si>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</si>
  <si>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</si>
  <si>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</si>
  <si>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</si>
  <si>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</si>
  <si>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</si>
  <si>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</si>
  <si>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</si>
  <si>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</si>
  <si>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</si>
  <si>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</si>
  <si>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</si>
  <si>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</si>
  <si>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</si>
  <si>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</si>
  <si>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</si>
  <si>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</si>
  <si>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</si>
  <si>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</si>
  <si>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</si>
  <si>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</si>
  <si>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</si>
  <si>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</si>
  <si>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</si>
  <si>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</si>
  <si>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</si>
  <si>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</si>
  <si>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</si>
  <si>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</si>
  <si>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</si>
  <si>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</si>
  <si>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</si>
  <si>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</si>
  <si>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</si>
  <si>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</si>
  <si>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</si>
  <si>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</si>
  <si>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</si>
  <si>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</si>
  <si>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</si>
  <si>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</si>
  <si>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</si>
  <si>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</si>
  <si>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</si>
  <si>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</si>
  <si>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</si>
  <si>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</si>
  <si>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</si>
  <si>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</si>
  <si>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</si>
  <si>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</si>
  <si>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</si>
  <si>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</si>
  <si>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</si>
  <si>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</si>
  <si>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</si>
  <si>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</si>
  <si>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</si>
  <si>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</si>
  <si>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</si>
  <si>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</si>
  <si>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</si>
  <si>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</si>
  <si>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</si>
  <si>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</si>
  <si>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</si>
  <si>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</si>
  <si>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</si>
  <si>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</si>
  <si>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</si>
  <si>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</si>
  <si>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</si>
  <si>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</si>
  <si>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</si>
  <si>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</si>
  <si>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</si>
  <si>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</si>
  <si>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</si>
  <si>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</si>
  <si>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</si>
  <si>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</si>
  <si>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</si>
  <si>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</si>
  <si>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</si>
  <si>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</si>
  <si>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</si>
  <si>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</si>
  <si>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</si>
  <si>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</si>
  <si>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</si>
  <si>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</si>
  <si>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</si>
  <si>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</si>
  <si>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</si>
  <si>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</si>
  <si>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</si>
  <si>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</si>
  <si>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</si>
  <si>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</si>
  <si>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</si>
  <si>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</si>
  <si>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</si>
  <si>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</si>
  <si>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</si>
  <si>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</si>
  <si>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</si>
  <si>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</si>
  <si>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</si>
  <si>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</si>
  <si>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</si>
  <si>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</si>
  <si>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</si>
  <si>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</si>
  <si>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</si>
  <si>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</si>
  <si>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</si>
  <si>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</si>
  <si>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</si>
  <si>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</si>
  <si>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</si>
  <si>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</si>
  <si>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</si>
  <si>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</si>
  <si>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</si>
  <si>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</si>
  <si>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</si>
  <si>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</si>
  <si>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</si>
  <si>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</si>
  <si>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</si>
  <si>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</si>
  <si>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</si>
  <si>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</si>
  <si>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</si>
  <si>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</si>
  <si>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</si>
  <si>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</si>
  <si>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</si>
  <si>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</si>
  <si>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</si>
  <si>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</si>
  <si>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</si>
  <si>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</si>
  <si>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</si>
  <si>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</si>
  <si>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</si>
  <si>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</si>
  <si>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</si>
  <si>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</si>
  <si>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</si>
  <si>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</si>
  <si>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</si>
  <si>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</si>
  <si>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</si>
  <si>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</si>
  <si>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</si>
  <si>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</si>
  <si>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</si>
  <si>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</si>
  <si>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</si>
  <si>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</si>
  <si>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</si>
  <si>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</si>
  <si>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</si>
  <si>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</si>
  <si>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</si>
  <si>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</si>
  <si>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</si>
  <si>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</si>
  <si>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</si>
  <si>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</si>
  <si>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</si>
  <si>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</si>
  <si>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</si>
  <si>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</si>
  <si>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</si>
  <si>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</si>
  <si>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</si>
  <si>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</si>
  <si>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</si>
  <si>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</si>
  <si>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</si>
  <si>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</si>
  <si>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</si>
  <si>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</si>
  <si>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</si>
  <si>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</si>
  <si>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</si>
  <si>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</si>
  <si>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</si>
  <si>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</si>
  <si>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</si>
  <si>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</si>
  <si>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</si>
  <si>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</si>
  <si>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</si>
  <si>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</si>
  <si>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</si>
  <si>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</si>
  <si>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</si>
  <si>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</si>
  <si>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</si>
  <si>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</si>
  <si>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</si>
  <si>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</si>
  <si>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</si>
  <si>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</si>
  <si>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</si>
  <si>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</si>
  <si>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</si>
  <si>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</si>
  <si>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</si>
  <si>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</si>
  <si>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</si>
  <si>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</si>
  <si>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</si>
  <si>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</si>
  <si>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</si>
  <si>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</si>
  <si>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</si>
  <si>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</si>
  <si>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</si>
  <si>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</si>
  <si>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</si>
  <si>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</si>
  <si>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</si>
  <si>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</si>
  <si>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</si>
  <si>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</si>
  <si>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</si>
  <si>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</si>
  <si>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</si>
  <si>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</si>
  <si>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</si>
  <si>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</si>
  <si>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</si>
  <si>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</si>
  <si>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</si>
  <si>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</si>
  <si>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</si>
  <si>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</si>
  <si>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</si>
  <si>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</si>
  <si>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</si>
  <si>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</si>
  <si>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</si>
  <si>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</si>
  <si>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</si>
  <si>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</si>
  <si>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</si>
  <si>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</si>
  <si>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</si>
  <si>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</si>
  <si>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</si>
  <si>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</si>
  <si>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</si>
  <si>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</si>
  <si>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</si>
  <si>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</si>
  <si>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</si>
  <si>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</si>
  <si>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</si>
  <si>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</si>
  <si>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</si>
  <si>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</si>
  <si>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</si>
  <si>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</si>
  <si>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</si>
  <si>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</si>
  <si>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</si>
  <si>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</si>
  <si>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</si>
  <si>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</si>
  <si>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</si>
  <si>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</si>
  <si>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</si>
  <si>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</si>
  <si>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</si>
  <si>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</si>
  <si>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</si>
  <si>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</si>
  <si>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</si>
  <si>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</si>
  <si>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</si>
  <si>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</si>
  <si>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</si>
  <si>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</si>
  <si>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</si>
  <si>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</si>
  <si>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</si>
  <si>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</si>
  <si>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</si>
  <si>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</si>
  <si>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</si>
  <si>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</si>
  <si>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</si>
  <si>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</si>
  <si>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</si>
  <si>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</si>
  <si>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</si>
  <si>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</si>
  <si>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</si>
  <si>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</si>
  <si>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</si>
  <si>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</si>
  <si>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</si>
  <si>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</si>
  <si>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</si>
  <si>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</si>
  <si>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</si>
  <si>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</si>
  <si>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</si>
  <si>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</si>
  <si>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</si>
  <si>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</si>
  <si>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</si>
  <si>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</si>
  <si>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</si>
  <si>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</si>
  <si>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</si>
  <si>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</si>
  <si>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</si>
  <si>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</si>
  <si>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</si>
  <si>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</si>
  <si>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</si>
  <si>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</si>
  <si>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</si>
  <si>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</si>
  <si>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</si>
  <si>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</si>
  <si>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</si>
  <si>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</si>
  <si>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</si>
  <si>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</si>
  <si>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</si>
  <si>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</si>
  <si>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</si>
  <si>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</si>
  <si>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</si>
  <si>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</si>
  <si>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</si>
  <si>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</si>
  <si>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</si>
  <si>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</si>
  <si>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</si>
  <si>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</si>
  <si>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</si>
  <si>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</si>
  <si>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</si>
  <si>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</si>
  <si>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</si>
  <si>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</si>
  <si>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</si>
  <si>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</si>
  <si>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</si>
  <si>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</si>
  <si>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</si>
  <si>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</si>
  <si>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</si>
  <si>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</si>
  <si>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</si>
  <si>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</si>
  <si>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</si>
  <si>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</si>
  <si>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</si>
  <si>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</si>
  <si>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</si>
  <si>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</si>
  <si>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</si>
  <si>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</si>
  <si>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</si>
  <si>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</si>
  <si>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</si>
  <si>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</si>
  <si>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</si>
  <si>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</si>
  <si>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</si>
  <si>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</si>
  <si>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</si>
  <si>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</si>
  <si>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</si>
  <si>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</si>
  <si>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</si>
  <si>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</si>
  <si>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</si>
  <si>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</si>
  <si>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</si>
  <si>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</si>
  <si>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</si>
  <si>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</si>
  <si>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</si>
  <si>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</si>
  <si>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</si>
  <si>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</si>
  <si>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</si>
  <si>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</si>
  <si>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</si>
  <si>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</si>
  <si>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</si>
  <si>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</si>
  <si>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</si>
  <si>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</si>
  <si>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</si>
  <si>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</si>
  <si>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</si>
  <si>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</si>
  <si>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</si>
  <si>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</si>
  <si>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</si>
  <si>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</si>
  <si>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</si>
  <si>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</si>
  <si>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</si>
  <si>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</si>
  <si>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</si>
  <si>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</si>
  <si>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</si>
  <si>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</si>
  <si>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</si>
  <si>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</si>
  <si>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</si>
  <si>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</si>
  <si>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</si>
  <si>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</si>
  <si>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</si>
  <si>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</si>
  <si>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</si>
  <si>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</si>
  <si>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</si>
  <si>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</si>
  <si>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</si>
  <si>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</si>
  <si>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</si>
  <si>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</si>
  <si>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</si>
  <si>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</si>
  <si>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</si>
  <si>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</si>
  <si>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</si>
  <si>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</si>
  <si>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</si>
  <si>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</si>
  <si>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</si>
  <si>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</si>
  <si>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</si>
  <si>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</si>
  <si>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</si>
  <si>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</si>
  <si>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</si>
  <si>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</si>
  <si>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</si>
  <si>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</si>
  <si>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</si>
  <si>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</si>
  <si>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</si>
  <si>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</si>
  <si>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</si>
  <si>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</si>
  <si>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</si>
  <si>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</si>
  <si>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</si>
  <si>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</si>
  <si>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</si>
  <si>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</si>
  <si>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</si>
  <si>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</si>
  <si>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</si>
  <si>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</si>
  <si>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</si>
  <si>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</si>
  <si>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</si>
  <si>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</si>
  <si>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</si>
  <si>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</si>
  <si>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</si>
  <si>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</si>
  <si>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</si>
  <si>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</si>
  <si>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</si>
  <si>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</si>
  <si>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</si>
  <si>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</si>
  <si>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</si>
  <si>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</si>
  <si>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</si>
  <si>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</si>
  <si>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</si>
  <si>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</si>
  <si>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</si>
  <si>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</si>
  <si>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</si>
  <si>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</si>
  <si>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</si>
  <si>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</si>
  <si>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</si>
  <si>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</si>
  <si>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</si>
  <si>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</si>
  <si>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</si>
  <si>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</si>
  <si>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</si>
  <si>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</si>
  <si>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</si>
  <si>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</si>
  <si>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</si>
  <si>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</si>
  <si>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</si>
  <si>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</si>
  <si>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</si>
  <si>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</si>
  <si>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</si>
  <si>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</si>
  <si>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</si>
  <si>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</si>
  <si>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</si>
  <si>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</si>
  <si>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</si>
  <si>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</si>
  <si>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</si>
  <si>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</si>
  <si>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</si>
  <si>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</si>
  <si>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</si>
  <si>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</si>
  <si>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</si>
  <si>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</si>
  <si>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</si>
  <si>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</si>
  <si>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</si>
  <si>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</si>
  <si>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</si>
  <si>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</si>
  <si>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</si>
  <si>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</si>
  <si>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</si>
  <si>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</si>
  <si>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</si>
  <si>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</si>
  <si>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</si>
  <si>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</si>
  <si>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</si>
  <si>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</si>
  <si>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</si>
  <si>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</si>
  <si>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</si>
  <si>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</si>
  <si>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</si>
  <si>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</si>
  <si>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</si>
  <si>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</si>
  <si>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</si>
  <si>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</si>
  <si>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</si>
  <si>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</si>
  <si>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</si>
  <si>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</si>
  <si>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</si>
  <si>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</si>
  <si>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</si>
  <si>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</si>
  <si>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</si>
  <si>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</si>
  <si>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</si>
  <si>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</si>
  <si>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</si>
  <si>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</si>
  <si>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</si>
  <si>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</si>
  <si>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</si>
  <si>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</si>
  <si>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</si>
  <si>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</si>
  <si>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</si>
  <si>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</si>
  <si>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</si>
  <si>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</si>
  <si>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</si>
  <si>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</si>
  <si>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</si>
  <si>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</si>
  <si>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</si>
  <si>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</si>
  <si>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</si>
  <si>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</si>
  <si>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</si>
  <si>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</si>
  <si>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</si>
  <si>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</si>
  <si>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</si>
  <si>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</si>
  <si>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</si>
  <si>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</si>
  <si>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</si>
  <si>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</si>
  <si>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</si>
  <si>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</si>
  <si>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</si>
  <si>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</si>
  <si>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</si>
  <si>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</si>
  <si>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</si>
  <si>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</si>
  <si>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</si>
  <si>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</si>
  <si>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</si>
  <si>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</si>
  <si>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</si>
  <si>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</si>
  <si>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</si>
  <si>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</si>
  <si>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</si>
  <si>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</si>
  <si>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</si>
  <si>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</si>
  <si>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</si>
  <si>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</si>
  <si>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</si>
  <si>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</si>
  <si>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</si>
  <si>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</si>
  <si>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</si>
  <si>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</si>
  <si>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</si>
  <si>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</si>
  <si>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</si>
  <si>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</si>
  <si>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</si>
  <si>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</si>
  <si>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</si>
  <si>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</si>
  <si>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</si>
  <si>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</si>
  <si>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</si>
  <si>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</si>
  <si>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</si>
  <si>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</si>
  <si>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</si>
  <si>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</si>
  <si>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</si>
  <si>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</si>
  <si>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</si>
  <si>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</si>
  <si>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</si>
  <si>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</si>
  <si>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</si>
  <si>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</si>
  <si>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</si>
  <si>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</si>
  <si>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</si>
  <si>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</si>
  <si>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</si>
  <si>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</si>
  <si>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</si>
  <si>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</si>
  <si>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</si>
  <si>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</si>
  <si>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</si>
  <si>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</si>
  <si>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</si>
  <si>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</si>
  <si>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</si>
  <si>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</si>
  <si>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</si>
  <si>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</si>
  <si>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</si>
  <si>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</si>
  <si>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</si>
  <si>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</si>
  <si>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</si>
  <si>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</si>
  <si>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</si>
  <si>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</si>
  <si>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</si>
  <si>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</si>
  <si>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</si>
  <si>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</si>
  <si>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</si>
  <si>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</si>
  <si>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</si>
  <si>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</si>
  <si>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</si>
  <si>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</si>
  <si>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</si>
  <si>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</si>
  <si>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</si>
  <si>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</si>
  <si>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</si>
  <si>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</si>
  <si>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</si>
  <si>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</si>
  <si>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</si>
  <si>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</si>
  <si>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</si>
  <si>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</si>
  <si>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</si>
  <si>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</si>
  <si>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</si>
  <si>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</si>
  <si>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</si>
  <si>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</si>
  <si>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</si>
  <si>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</si>
  <si>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</si>
  <si>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</si>
  <si>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</si>
  <si>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</si>
  <si>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</si>
  <si>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</si>
  <si>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</si>
  <si>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</si>
  <si>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</si>
  <si>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</si>
  <si>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</si>
  <si>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</si>
  <si>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</si>
  <si>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</si>
  <si>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</si>
  <si>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</si>
  <si>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</si>
  <si>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</si>
  <si>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</si>
  <si>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</si>
  <si>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</si>
  <si>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</si>
  <si>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</si>
  <si>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</si>
  <si>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</si>
  <si>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</si>
  <si>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</si>
  <si>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</si>
  <si>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</si>
  <si>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</si>
  <si>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</si>
  <si>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</si>
  <si>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</si>
  <si>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</si>
  <si>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</si>
  <si>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</si>
  <si>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</si>
  <si>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</si>
  <si>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</si>
  <si>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</si>
  <si>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</si>
  <si>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</si>
  <si>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</si>
  <si>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</si>
  <si>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</si>
  <si>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</si>
  <si>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</si>
  <si>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</si>
  <si>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</si>
  <si>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</si>
  <si>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</si>
  <si>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</si>
  <si>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</si>
  <si>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</si>
  <si>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</si>
  <si>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</si>
  <si>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</si>
  <si>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</si>
  <si>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</si>
  <si>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</si>
  <si>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</si>
  <si>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</si>
  <si>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</si>
  <si>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</si>
  <si>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</si>
  <si>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</si>
  <si>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</si>
  <si>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</si>
  <si>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</si>
  <si>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</si>
  <si>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</si>
  <si>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</si>
  <si>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</si>
  <si>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</si>
  <si>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</si>
  <si>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</si>
  <si>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</si>
  <si>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</si>
  <si>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</si>
  <si>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</si>
  <si>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</si>
  <si>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</si>
  <si>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</si>
  <si>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</si>
  <si>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</si>
  <si>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</si>
  <si>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</si>
  <si>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</si>
  <si>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</si>
  <si>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</si>
  <si>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</si>
  <si>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</si>
  <si>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</si>
  <si>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</si>
  <si>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</si>
  <si>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</si>
  <si>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</si>
  <si>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</si>
  <si>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</si>
  <si>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</si>
  <si>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</si>
  <si>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</si>
  <si>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</si>
  <si>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</si>
  <si>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</si>
  <si>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</si>
  <si>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</si>
  <si>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</si>
  <si>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</si>
  <si>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</si>
  <si>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</si>
  <si>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</si>
  <si>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</si>
  <si>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</si>
  <si>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</si>
  <si>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</si>
  <si>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</si>
  <si>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</si>
  <si>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</si>
  <si>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</si>
  <si>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</si>
  <si>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</si>
  <si>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</si>
  <si>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</si>
  <si>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</si>
  <si>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</si>
  <si>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</si>
  <si>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</si>
  <si>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</si>
  <si>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</si>
  <si>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</si>
  <si>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</si>
  <si>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</si>
  <si>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</si>
  <si>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</si>
  <si>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</si>
  <si>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</si>
  <si>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</si>
  <si>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</si>
  <si>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</si>
  <si>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</si>
  <si>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</si>
  <si>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</si>
  <si>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</si>
  <si>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</si>
  <si>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</si>
  <si>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</si>
  <si>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</si>
  <si>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</si>
  <si>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</si>
  <si>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</si>
  <si>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</si>
  <si>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</si>
  <si>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</si>
  <si>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</si>
  <si>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</si>
  <si>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</si>
  <si>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</si>
  <si>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</si>
  <si>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</si>
  <si>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</si>
  <si>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</si>
  <si>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</si>
  <si>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</si>
  <si>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</si>
  <si>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</si>
  <si>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</si>
  <si>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</si>
  <si>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</si>
  <si>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</si>
  <si>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</si>
  <si>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</si>
  <si>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</si>
  <si>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</si>
  <si>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</si>
  <si>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</si>
  <si>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</si>
  <si>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</si>
  <si>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</si>
  <si>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</si>
  <si>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</si>
  <si>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</si>
  <si>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</si>
  <si>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</si>
  <si>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</si>
  <si>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</si>
  <si>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</si>
  <si>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</si>
  <si>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</si>
  <si>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</si>
  <si>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</si>
  <si>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</si>
  <si>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</si>
  <si>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</si>
  <si>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</si>
  <si>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</si>
  <si>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</si>
  <si>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</si>
  <si>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</si>
  <si>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</si>
  <si>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</si>
  <si>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</si>
  <si>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</si>
  <si>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</si>
  <si>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</si>
  <si>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</si>
  <si>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</si>
  <si>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</si>
  <si>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</si>
  <si>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</si>
  <si>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</si>
  <si>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</si>
  <si>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</si>
  <si>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</si>
  <si>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</si>
  <si>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</si>
  <si>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</si>
  <si>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</si>
  <si>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</si>
  <si>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</si>
  <si>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</si>
  <si>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</si>
  <si>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</si>
  <si>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</si>
  <si>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</si>
  <si>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</si>
  <si>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</si>
  <si>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</si>
  <si>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</si>
  <si>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</si>
  <si>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</si>
  <si>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</si>
  <si>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</si>
  <si>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</si>
  <si>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</si>
  <si>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</si>
  <si>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</si>
  <si>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</si>
  <si>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</si>
  <si>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</si>
  <si>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</si>
  <si>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</si>
  <si>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</si>
  <si>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</si>
  <si>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</si>
  <si>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</si>
  <si>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</si>
  <si>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</si>
  <si>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</si>
  <si>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</si>
  <si>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</si>
  <si>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</si>
  <si>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</si>
  <si>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</si>
  <si>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</si>
  <si>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</si>
  <si>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</si>
  <si>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</si>
  <si>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</si>
  <si>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</si>
  <si>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</si>
  <si>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</si>
  <si>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</si>
  <si>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</si>
  <si>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</si>
  <si>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</si>
  <si>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</si>
  <si>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</si>
  <si>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</si>
  <si>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</si>
  <si>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</si>
  <si>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</si>
  <si>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</si>
  <si>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</si>
  <si>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</si>
  <si>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</si>
  <si>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</si>
  <si>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</si>
  <si>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</si>
  <si>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</si>
  <si>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</si>
  <si>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</si>
  <si>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</si>
  <si>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</si>
  <si>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</si>
  <si>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</si>
  <si>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</si>
  <si>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</si>
  <si>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</si>
  <si>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</si>
  <si>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</si>
  <si>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</si>
  <si>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</si>
  <si>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</si>
  <si>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</si>
  <si>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</si>
  <si>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</si>
  <si>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</si>
  <si>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</si>
  <si>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</si>
  <si>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</si>
  <si>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</si>
  <si>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</si>
  <si>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</si>
  <si>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</si>
  <si>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</si>
  <si>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</si>
  <si>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</si>
  <si>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</si>
  <si>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</si>
  <si>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</si>
  <si>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</si>
  <si>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</si>
  <si>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</si>
  <si>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</si>
  <si>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</si>
  <si>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</si>
  <si>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</si>
  <si>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</si>
  <si>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</si>
  <si>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</si>
  <si>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</si>
  <si>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</si>
  <si>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</si>
  <si>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</si>
  <si>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</si>
  <si>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</si>
  <si>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</si>
  <si>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</si>
  <si>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</si>
  <si>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</si>
  <si>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</si>
  <si>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</si>
  <si>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</si>
  <si>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</si>
  <si>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</si>
  <si>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</si>
  <si>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</si>
  <si>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</si>
  <si>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</si>
  <si>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</si>
  <si>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</si>
  <si>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</si>
  <si>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</si>
  <si>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</si>
  <si>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</si>
  <si>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</si>
  <si>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</si>
  <si>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</si>
  <si>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</si>
  <si>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</si>
  <si>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</si>
  <si>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</si>
  <si>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</si>
  <si>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</si>
  <si>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</si>
  <si>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</si>
  <si>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</si>
  <si>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</si>
  <si>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</si>
  <si>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</si>
  <si>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</si>
  <si>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</si>
  <si>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</si>
  <si>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</si>
  <si>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</si>
  <si>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</si>
  <si>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</si>
  <si>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</si>
  <si>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</si>
  <si>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</si>
  <si>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</si>
  <si>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</si>
  <si>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</si>
  <si>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</si>
  <si>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</si>
  <si>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</si>
  <si>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</si>
  <si>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</si>
  <si>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</si>
  <si>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</si>
  <si>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</si>
  <si>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</si>
  <si>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</si>
  <si>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</si>
  <si>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</si>
  <si>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</si>
  <si>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</si>
  <si>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</si>
  <si>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</si>
  <si>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</si>
  <si>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</si>
  <si>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</si>
  <si>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</si>
  <si>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</si>
  <si>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</si>
  <si>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</si>
  <si>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</si>
  <si>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</si>
  <si>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</si>
  <si>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</si>
  <si>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</si>
  <si>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</si>
  <si>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</si>
  <si>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</si>
  <si>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</si>
  <si>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</si>
  <si>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</si>
  <si>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</si>
  <si>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</si>
  <si>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</si>
  <si>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</si>
  <si>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</si>
  <si>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</si>
  <si>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</si>
  <si>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</si>
  <si>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</si>
  <si>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</si>
  <si>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</si>
  <si>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</si>
  <si>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</si>
  <si>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</si>
  <si>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</si>
  <si>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</si>
  <si>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</si>
  <si>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</si>
  <si>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</si>
  <si>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</si>
  <si>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</si>
  <si>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</si>
  <si>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</si>
  <si>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</si>
  <si>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</si>
  <si>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</si>
  <si>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</si>
  <si>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</si>
  <si>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</si>
  <si>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</si>
  <si>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</si>
  <si>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</si>
  <si>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</si>
  <si>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</si>
  <si>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</si>
  <si>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</si>
  <si>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</si>
  <si>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</si>
  <si>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</si>
  <si>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</si>
  <si>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</si>
  <si>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</si>
  <si>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</si>
  <si>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</si>
  <si>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</si>
  <si>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</si>
  <si>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</si>
  <si>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</si>
  <si>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</si>
  <si>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</si>
  <si>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</si>
  <si>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</si>
  <si>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</si>
  <si>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</si>
  <si>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</si>
  <si>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</si>
  <si>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</si>
  <si>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</si>
  <si>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</si>
  <si>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</si>
  <si>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</si>
  <si>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</si>
  <si>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</si>
  <si>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</si>
  <si>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</si>
  <si>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</si>
  <si>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</si>
  <si>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</si>
  <si>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</si>
  <si>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</si>
  <si>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</si>
  <si>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</si>
  <si>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</si>
  <si>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</si>
  <si>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</si>
  <si>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</si>
  <si>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</si>
  <si>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</si>
  <si>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</si>
  <si>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</si>
  <si>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</si>
  <si>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</si>
  <si>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</si>
  <si>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</si>
  <si>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</si>
  <si>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</si>
  <si>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</si>
  <si>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</si>
  <si>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</si>
  <si>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</si>
  <si>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</si>
  <si>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</si>
  <si>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</si>
  <si>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</si>
  <si>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</si>
  <si>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</si>
  <si>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</si>
  <si>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</si>
  <si>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</si>
  <si>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</si>
  <si>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</si>
  <si>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</si>
  <si>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</si>
  <si>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</si>
  <si>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</si>
  <si>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</si>
  <si>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</si>
  <si>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</si>
  <si>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</si>
  <si>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</si>
  <si>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</si>
  <si>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</si>
  <si>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</si>
  <si>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</si>
  <si>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</si>
  <si>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</si>
  <si>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</si>
  <si>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</si>
  <si>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</si>
  <si>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</si>
  <si>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</si>
  <si>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</si>
  <si>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</si>
  <si>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</si>
  <si>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</si>
  <si>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</si>
  <si>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</si>
  <si>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</si>
  <si>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</si>
  <si>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</si>
  <si>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</si>
  <si>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</si>
  <si>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</si>
  <si>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</si>
  <si>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</si>
  <si>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</si>
  <si>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</si>
  <si>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</si>
  <si>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</si>
  <si>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</si>
  <si>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</si>
  <si>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</si>
  <si>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</si>
  <si>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</si>
  <si>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</si>
  <si>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</si>
  <si>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</si>
  <si>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</si>
  <si>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</si>
  <si>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</si>
  <si>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</si>
  <si>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</si>
  <si>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</si>
  <si>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</si>
  <si>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</si>
  <si>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</si>
  <si>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</si>
  <si>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</si>
  <si>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</si>
  <si>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</si>
  <si>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</si>
  <si>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</si>
  <si>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</si>
  <si>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</si>
  <si>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</si>
  <si>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</si>
  <si>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</si>
  <si>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</si>
  <si>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</si>
  <si>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</si>
  <si>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</si>
  <si>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</si>
  <si>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</si>
  <si>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</si>
  <si>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</si>
  <si>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</si>
  <si>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</si>
  <si>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</si>
  <si>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</si>
  <si>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</si>
  <si>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</si>
  <si>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</si>
  <si>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</si>
  <si>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</si>
  <si>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</si>
  <si>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</si>
  <si>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</si>
  <si>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</si>
  <si>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</si>
  <si>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</si>
  <si>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</si>
  <si>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</si>
  <si>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</si>
  <si>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</si>
  <si>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</si>
  <si>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</si>
  <si>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</si>
  <si>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</si>
  <si>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</si>
  <si>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</si>
  <si>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</si>
  <si>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</si>
  <si>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</si>
  <si>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</si>
  <si>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</si>
  <si>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</si>
  <si>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</si>
  <si>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</si>
  <si>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</si>
  <si>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</si>
  <si>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</si>
  <si>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</si>
  <si>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</si>
  <si>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</si>
  <si>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</si>
  <si>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</si>
  <si>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</si>
  <si>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</si>
  <si>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</si>
  <si>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</si>
  <si>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</si>
  <si>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</si>
  <si>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</si>
  <si>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</si>
  <si>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</si>
  <si>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</si>
  <si>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</si>
  <si>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</si>
  <si>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</si>
  <si>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</si>
  <si>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</si>
  <si>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</si>
  <si>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</si>
  <si>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</si>
  <si>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</si>
  <si>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</si>
  <si>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</si>
  <si>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</si>
  <si>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</si>
  <si>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</si>
  <si>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</si>
  <si>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</si>
  <si>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</si>
  <si>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</si>
  <si>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</si>
  <si>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</si>
  <si>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</si>
  <si>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</si>
  <si>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</si>
  <si>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</si>
  <si>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</si>
  <si>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</si>
  <si>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</si>
  <si>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</si>
  <si>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</si>
  <si>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</si>
  <si>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</si>
  <si>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</si>
  <si>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</si>
  <si>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</si>
  <si>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</si>
  <si>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</si>
  <si>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</si>
  <si>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</si>
  <si>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</si>
  <si>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</si>
  <si>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</si>
  <si>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</si>
  <si>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</si>
  <si>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</si>
  <si>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</si>
  <si>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</si>
  <si>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</si>
  <si>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</si>
  <si>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</si>
  <si>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</si>
  <si>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</si>
  <si>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</si>
  <si>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</si>
  <si>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</si>
  <si>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</si>
  <si>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</si>
  <si>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</si>
  <si>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</si>
  <si>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</si>
  <si>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</si>
  <si>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</si>
  <si>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</si>
  <si>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</si>
  <si>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</si>
  <si>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</si>
  <si>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</si>
  <si>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</si>
  <si>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</si>
  <si>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</si>
  <si>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</si>
  <si>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</si>
  <si>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</si>
  <si>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</si>
  <si>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</si>
  <si>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</si>
  <si>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</si>
  <si>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</si>
  <si>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</si>
  <si>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</si>
  <si>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</si>
  <si>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</si>
  <si>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</si>
  <si>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</si>
  <si>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</si>
  <si>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</si>
  <si>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</si>
  <si>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</si>
  <si>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</si>
  <si>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</si>
  <si>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</si>
  <si>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</si>
  <si>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</si>
  <si>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</si>
  <si>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</si>
  <si>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</si>
  <si>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</si>
  <si>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</si>
  <si>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</si>
  <si>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</si>
  <si>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</si>
  <si>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</si>
  <si>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</si>
  <si>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</si>
  <si>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</si>
  <si>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</si>
  <si>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</si>
  <si>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</si>
  <si>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</si>
  <si>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</si>
  <si>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</si>
  <si>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</si>
  <si>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</si>
  <si>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</si>
  <si>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</si>
  <si>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</si>
  <si>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</si>
  <si>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</si>
  <si>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</si>
  <si>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</si>
  <si>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</si>
  <si>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</si>
  <si>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</si>
  <si>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</si>
  <si>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</si>
  <si>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</si>
  <si>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</si>
  <si>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</si>
  <si>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</si>
  <si>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</si>
  <si>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</si>
  <si>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</si>
  <si>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</si>
  <si>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</si>
  <si>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</si>
  <si>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</si>
  <si>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</si>
  <si>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</si>
  <si>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</si>
  <si>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</si>
  <si>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</si>
  <si>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</si>
  <si>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</si>
  <si>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</si>
  <si>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</si>
  <si>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</si>
  <si>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</si>
  <si>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</si>
  <si>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</si>
  <si>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</si>
  <si>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</si>
  <si>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</si>
  <si>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</si>
  <si>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</si>
  <si>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</si>
  <si>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</si>
  <si>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</si>
  <si>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</si>
  <si>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</si>
  <si>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</si>
  <si>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</si>
  <si>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</si>
  <si>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</si>
  <si>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</si>
  <si>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</si>
  <si>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</si>
  <si>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</si>
  <si>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</si>
  <si>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</si>
  <si>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</si>
  <si>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</si>
  <si>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</si>
  <si>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</si>
  <si>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</si>
  <si>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</si>
  <si>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</si>
  <si>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</si>
  <si>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</si>
  <si>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</si>
  <si>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</si>
  <si>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</si>
  <si>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</si>
  <si>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</si>
  <si>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</si>
  <si>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</si>
  <si>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</si>
  <si>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</si>
  <si>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</si>
  <si>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</si>
  <si>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</si>
  <si>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</si>
  <si>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</si>
  <si>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</si>
  <si>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</si>
  <si>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</si>
  <si>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</si>
  <si>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</si>
  <si>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</si>
  <si>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</si>
  <si>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</si>
  <si>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</si>
  <si>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</si>
  <si>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</si>
  <si>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</si>
  <si>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</si>
  <si>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</si>
  <si>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</si>
  <si>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</si>
  <si>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</si>
  <si>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</si>
  <si>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</si>
  <si>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</si>
  <si>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</si>
  <si>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</si>
  <si>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</si>
  <si>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</si>
  <si>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</si>
  <si>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</si>
  <si>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</si>
  <si>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</si>
  <si>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</si>
  <si>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</si>
  <si>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</si>
  <si>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</si>
  <si>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</si>
  <si>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</si>
  <si>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</si>
  <si>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</si>
  <si>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</si>
  <si>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</si>
  <si>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</si>
  <si>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</si>
  <si>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</si>
  <si>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</si>
  <si>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</si>
  <si>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</si>
  <si>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</si>
  <si>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</si>
  <si>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</si>
  <si>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</si>
  <si>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</si>
  <si>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</si>
  <si>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</si>
  <si>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</si>
  <si>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</si>
  <si>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</si>
  <si>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</si>
  <si>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</si>
  <si>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</si>
  <si>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</si>
  <si>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</si>
  <si>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</si>
  <si>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</si>
  <si>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</si>
  <si>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</si>
  <si>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</si>
  <si>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</si>
  <si>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</si>
  <si>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</si>
  <si>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</si>
  <si>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</si>
  <si>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</si>
  <si>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</si>
  <si>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</si>
  <si>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</si>
  <si>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</si>
  <si>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</si>
  <si>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</si>
  <si>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</si>
  <si>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</si>
  <si>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</si>
  <si>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</si>
  <si>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</si>
  <si>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</si>
  <si>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</si>
  <si>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</si>
  <si>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</si>
  <si>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</si>
  <si>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</si>
  <si>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</si>
  <si>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</si>
  <si>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</si>
  <si>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</si>
  <si>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</si>
  <si>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</si>
  <si>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</si>
  <si>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</si>
  <si>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</si>
  <si>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</si>
  <si>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</si>
  <si>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</si>
  <si>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</si>
  <si>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</si>
  <si>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</si>
  <si>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</si>
  <si>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</si>
  <si>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</si>
  <si>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</si>
  <si>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</si>
  <si>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</si>
  <si>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</si>
  <si>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</si>
  <si>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</si>
  <si>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</si>
  <si>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</si>
  <si>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</si>
  <si>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</si>
  <si>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</si>
  <si>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</si>
  <si>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</si>
  <si>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</si>
  <si>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</si>
  <si>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</si>
  <si>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</si>
  <si>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</si>
  <si>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</si>
  <si>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</si>
  <si>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</si>
  <si>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</si>
  <si>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</si>
  <si>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</si>
  <si>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</si>
  <si>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</si>
  <si>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</si>
  <si>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</si>
  <si>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</si>
  <si>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</si>
  <si>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</si>
  <si>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</si>
  <si>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</si>
  <si>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</si>
  <si>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</si>
  <si>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</si>
  <si>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</si>
  <si>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</si>
  <si>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</si>
  <si>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</si>
  <si>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</si>
  <si>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</si>
  <si>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</si>
  <si>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</si>
  <si>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</si>
  <si>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</si>
  <si>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</si>
  <si>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</si>
  <si>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</si>
  <si>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</si>
  <si>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</si>
  <si>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</si>
  <si>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</si>
  <si>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</si>
  <si>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</si>
  <si>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</si>
  <si>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</si>
  <si>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</si>
  <si>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</si>
  <si>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</si>
  <si>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</si>
  <si>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</si>
  <si>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</si>
  <si>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</si>
  <si>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</si>
  <si>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</si>
  <si>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</si>
  <si>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</si>
  <si>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</si>
  <si>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</si>
  <si>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</si>
  <si>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</si>
  <si>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</si>
  <si>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</si>
  <si>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</si>
  <si>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</si>
  <si>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</si>
  <si>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</si>
  <si>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</si>
  <si>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</si>
  <si>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</si>
  <si>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</si>
  <si>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</si>
  <si>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</si>
  <si>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</si>
  <si>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</si>
  <si>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</si>
  <si>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</si>
  <si>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</si>
  <si>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</si>
  <si>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</si>
  <si>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</si>
  <si>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</si>
  <si>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</si>
  <si>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</si>
  <si>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</si>
  <si>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</si>
  <si>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</si>
  <si>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</si>
  <si>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</si>
  <si>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</si>
  <si>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</si>
  <si>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</si>
  <si>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</si>
  <si>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</si>
  <si>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</si>
  <si>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</si>
  <si>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</si>
  <si>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</si>
  <si>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</si>
  <si>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</si>
  <si>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</si>
  <si>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</si>
  <si>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</si>
  <si>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</si>
  <si>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</si>
  <si>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</si>
  <si>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</si>
  <si>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</si>
  <si>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</si>
  <si>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</si>
  <si>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</si>
  <si>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</si>
  <si>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</si>
  <si>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</si>
  <si>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</si>
  <si>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</si>
  <si>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</si>
  <si>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</si>
  <si>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</si>
  <si>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</si>
  <si>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</si>
  <si>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</si>
  <si>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</si>
  <si>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</si>
  <si>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</si>
  <si>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</si>
  <si>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</si>
  <si>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</si>
  <si>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</si>
  <si>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</si>
  <si>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</si>
  <si>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</si>
  <si>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</si>
  <si>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</si>
  <si>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</si>
  <si>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</si>
  <si>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</si>
  <si>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</si>
  <si>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</si>
  <si>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</si>
  <si>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</si>
  <si>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</si>
  <si>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</si>
  <si>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</si>
  <si>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</si>
  <si>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</si>
  <si>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</si>
  <si>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</si>
  <si>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</si>
  <si>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</si>
  <si>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</si>
  <si>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</si>
  <si>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</si>
  <si>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</si>
  <si>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</si>
  <si>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</si>
  <si>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</si>
  <si>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</si>
  <si>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</si>
  <si>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</si>
  <si>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</si>
  <si>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</si>
  <si>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</si>
  <si>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</si>
  <si>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</si>
  <si>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</si>
  <si>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</si>
  <si>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</si>
  <si>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</si>
  <si>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</si>
  <si>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</si>
  <si>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</si>
  <si>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</si>
  <si>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</si>
  <si>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</si>
  <si>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</si>
  <si>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</si>
  <si>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</si>
  <si>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</si>
  <si>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</si>
  <si>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</si>
  <si>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</si>
  <si>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</si>
  <si>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</si>
  <si>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</si>
  <si>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</si>
  <si>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</si>
  <si>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</si>
  <si>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</si>
  <si>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</si>
  <si>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</si>
  <si>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</si>
  <si>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</si>
  <si>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</si>
  <si>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</si>
  <si>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</si>
  <si>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</si>
  <si>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</si>
  <si>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</si>
  <si>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</si>
  <si>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</si>
  <si>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</si>
  <si>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</si>
  <si>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</si>
  <si>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</si>
  <si>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</si>
  <si>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</si>
  <si>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</si>
  <si>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</si>
  <si>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</si>
  <si>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</si>
  <si>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</si>
  <si>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</si>
  <si>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</si>
  <si>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</si>
  <si>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</si>
  <si>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</si>
  <si>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</si>
  <si>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</si>
  <si>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</si>
  <si>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</si>
  <si>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</si>
  <si>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</si>
  <si>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</si>
  <si>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</si>
  <si>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</si>
  <si>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</si>
  <si>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</si>
  <si>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</si>
  <si>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</si>
  <si>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</si>
  <si>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</si>
  <si>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</si>
  <si>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</si>
  <si>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</si>
  <si>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</si>
  <si>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</si>
  <si>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</si>
  <si>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</si>
  <si>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</si>
  <si>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</si>
  <si>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</si>
  <si>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</si>
  <si>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</si>
  <si>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</si>
  <si>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</si>
  <si>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</si>
  <si>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</si>
  <si>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</si>
  <si>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</si>
  <si>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</si>
  <si>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</si>
  <si>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</si>
  <si>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</si>
  <si>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</si>
  <si>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</si>
  <si>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</si>
  <si>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</si>
  <si>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</si>
  <si>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</si>
  <si>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</si>
  <si>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</si>
  <si>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</si>
  <si>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</si>
  <si>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</si>
  <si>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</si>
  <si>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</si>
  <si>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</si>
  <si>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</si>
  <si>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</si>
  <si>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</si>
  <si>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</si>
  <si>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</si>
  <si>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</si>
  <si>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</si>
  <si>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</si>
  <si>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</si>
  <si>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</si>
  <si>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</si>
  <si>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</si>
  <si>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</si>
  <si>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</si>
  <si>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</si>
  <si>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</si>
  <si>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</si>
  <si>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</si>
  <si>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</si>
  <si>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</si>
  <si>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</si>
  <si>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</si>
  <si>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</si>
  <si>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</si>
  <si>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</si>
  <si>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</si>
  <si>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</si>
  <si>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</si>
  <si>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</si>
  <si>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</si>
  <si>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</si>
  <si>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</si>
  <si>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</si>
  <si>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</si>
  <si>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</si>
  <si>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</si>
  <si>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</si>
  <si>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</si>
  <si>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</si>
  <si>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</si>
  <si>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</si>
  <si>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</si>
  <si>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</si>
  <si>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</si>
  <si>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</si>
  <si>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</si>
  <si>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</si>
  <si>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</si>
  <si>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</si>
  <si>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</si>
  <si>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</si>
  <si>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</si>
  <si>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</si>
  <si>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</si>
  <si>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</si>
  <si>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</si>
  <si>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</si>
  <si>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</si>
  <si>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</si>
  <si>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</si>
  <si>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</si>
  <si>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</si>
  <si>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</si>
  <si>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</si>
  <si>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</si>
  <si>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</si>
  <si>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</si>
  <si>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</si>
  <si>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</si>
  <si>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</si>
  <si>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</si>
  <si>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</si>
  <si>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</si>
  <si>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</si>
  <si>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</si>
  <si>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</si>
  <si>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</si>
  <si>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</si>
  <si>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</si>
  <si>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</si>
  <si>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</si>
  <si>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</si>
  <si>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</si>
  <si>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</si>
  <si>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</si>
  <si>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</si>
  <si>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</si>
  <si>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</si>
  <si>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</si>
  <si>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</si>
  <si>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</si>
  <si>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</si>
  <si>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</si>
  <si>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</si>
  <si>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</si>
  <si>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</si>
  <si>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</si>
  <si>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</si>
  <si>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</si>
  <si>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</si>
  <si>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</si>
  <si>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</si>
  <si>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</si>
  <si>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</si>
  <si>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</si>
  <si>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</si>
  <si>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</si>
  <si>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</si>
  <si>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</si>
  <si>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</si>
  <si>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</si>
  <si>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</si>
  <si>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</si>
  <si>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</si>
  <si>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</si>
  <si>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</si>
  <si>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</si>
  <si>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</si>
  <si>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</si>
  <si>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</si>
  <si>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</si>
  <si>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</si>
  <si>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</si>
  <si>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</si>
  <si>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</si>
  <si>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</si>
  <si>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</si>
  <si>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</si>
  <si>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</si>
  <si>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</si>
  <si>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</si>
  <si>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</si>
  <si>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</si>
  <si>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</si>
  <si>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</si>
  <si>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</si>
  <si>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</si>
  <si>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</si>
  <si>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</si>
  <si>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</si>
  <si>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</si>
  <si>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</si>
  <si>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</si>
  <si>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</si>
  <si>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</si>
  <si>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</si>
  <si>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</si>
  <si>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</si>
  <si>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</si>
  <si>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</si>
  <si>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</si>
  <si>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</si>
  <si>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</si>
  <si>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</si>
  <si>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</si>
  <si>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</si>
  <si>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</si>
  <si>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</si>
  <si>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</si>
  <si>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</si>
  <si>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</si>
  <si>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</si>
  <si>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</si>
  <si>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</si>
  <si>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</si>
  <si>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</si>
  <si>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</si>
  <si>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</si>
  <si>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</si>
  <si>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</si>
  <si>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</si>
  <si>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</si>
  <si>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</si>
  <si>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</si>
  <si>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</si>
  <si>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</si>
  <si>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</si>
  <si>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</si>
  <si>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</si>
  <si>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</si>
  <si>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</si>
  <si>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</si>
  <si>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</si>
  <si>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</si>
  <si>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</si>
  <si>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</si>
  <si>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</si>
  <si>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</si>
  <si>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</si>
  <si>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</si>
  <si>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</si>
  <si>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</si>
  <si>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</si>
  <si>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</si>
  <si>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</si>
  <si>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</si>
  <si>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</si>
  <si>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</si>
  <si>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</si>
  <si>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</si>
  <si>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</si>
  <si>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</si>
  <si>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</si>
  <si>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</si>
  <si>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</si>
  <si>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</si>
  <si>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</si>
  <si>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</si>
  <si>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</si>
  <si>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</si>
  <si>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</si>
  <si>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</si>
  <si>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</si>
  <si>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</si>
  <si>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</si>
  <si>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</si>
  <si>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</si>
  <si>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</si>
  <si>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</si>
  <si>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</si>
  <si>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</si>
  <si>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</si>
  <si>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</si>
  <si>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</si>
  <si>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</si>
  <si>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</si>
  <si>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</si>
  <si>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</si>
  <si>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</si>
  <si>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</si>
  <si>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</si>
  <si>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</si>
  <si>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</si>
  <si>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</si>
  <si>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</si>
  <si>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</si>
  <si>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</si>
  <si>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</si>
  <si>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</si>
  <si>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</si>
  <si>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</si>
  <si>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</si>
  <si>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</si>
  <si>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</si>
  <si>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</si>
  <si>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</si>
  <si>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</si>
  <si>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</si>
  <si>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</si>
  <si>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</si>
  <si>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</si>
  <si>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</si>
  <si>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</si>
  <si>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</si>
  <si>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</si>
  <si>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</si>
  <si>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</si>
  <si>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</si>
  <si>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</si>
  <si>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</si>
  <si>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</si>
  <si>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</si>
  <si>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</si>
  <si>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</si>
  <si>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</si>
  <si>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</si>
  <si>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</si>
  <si>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</si>
  <si>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</si>
  <si>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</si>
  <si>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</si>
  <si>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</si>
  <si>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</si>
  <si>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</si>
  <si>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</si>
  <si>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</si>
  <si>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</si>
  <si>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</si>
  <si>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</si>
  <si>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</si>
  <si>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</si>
  <si>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</si>
  <si>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</si>
  <si>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</si>
  <si>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</si>
  <si>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</si>
  <si>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</si>
  <si>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</si>
  <si>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</si>
  <si>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</si>
  <si>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</si>
  <si>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</si>
  <si>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</si>
  <si>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</si>
  <si>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</si>
  <si>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</si>
  <si>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</si>
  <si>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</si>
  <si>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</si>
  <si>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</si>
  <si>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</si>
  <si>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</si>
  <si>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</si>
  <si>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</si>
  <si>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</si>
  <si>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</si>
  <si>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</si>
  <si>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</si>
  <si>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</si>
  <si>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</si>
  <si>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</si>
  <si>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</si>
  <si>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</si>
  <si>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</si>
  <si>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</si>
  <si>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</si>
  <si>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</si>
  <si>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</si>
  <si>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</si>
  <si>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</si>
  <si>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</si>
  <si>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</si>
  <si>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</si>
  <si>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</si>
  <si>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</si>
  <si>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</si>
  <si>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</si>
  <si>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</si>
  <si>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</si>
  <si>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</si>
  <si>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</si>
  <si>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</si>
  <si>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</si>
  <si>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</si>
  <si>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</si>
  <si>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</si>
  <si>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</si>
  <si>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</si>
  <si>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</si>
  <si>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</si>
  <si>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</si>
  <si>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</si>
  <si>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</si>
  <si>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</si>
  <si>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</si>
  <si>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</si>
  <si>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</si>
  <si>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</si>
  <si>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</si>
  <si>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</si>
  <si>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</si>
  <si>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</si>
  <si>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</si>
  <si>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</si>
  <si>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</si>
  <si>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</si>
  <si>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</si>
  <si>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</si>
  <si>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</si>
  <si>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</si>
  <si>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</si>
  <si>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</si>
  <si>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</si>
  <si>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</si>
  <si>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</si>
  <si>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</si>
  <si>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</si>
  <si>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</si>
  <si>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</si>
  <si>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</si>
  <si>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</si>
  <si>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</si>
  <si>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</si>
  <si>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</si>
  <si>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</si>
  <si>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</si>
  <si>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</si>
  <si>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</si>
  <si>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</si>
  <si>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</si>
  <si>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</si>
  <si>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</si>
  <si>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</si>
  <si>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</si>
  <si>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</si>
  <si>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</si>
  <si>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</si>
  <si>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</si>
  <si>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</si>
  <si>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</si>
  <si>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</si>
  <si>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</si>
  <si>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</si>
  <si>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</si>
  <si>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</si>
  <si>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</si>
  <si>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</si>
  <si>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</si>
  <si>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</si>
  <si>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</si>
  <si>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</si>
  <si>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</si>
  <si>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</si>
  <si>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</si>
  <si>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</si>
  <si>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</si>
  <si>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</si>
  <si>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</si>
  <si>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</si>
  <si>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</si>
  <si>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</si>
  <si>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</si>
  <si>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</si>
  <si>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</si>
  <si>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</si>
  <si>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</si>
  <si>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</si>
  <si>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</si>
  <si>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</si>
  <si>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</si>
  <si>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</si>
  <si>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</si>
  <si>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</si>
  <si>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</si>
  <si>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</si>
  <si>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</si>
  <si>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</si>
  <si>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</si>
  <si>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</si>
  <si>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</si>
  <si>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</si>
  <si>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</si>
  <si>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</si>
  <si>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</si>
  <si>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</si>
  <si>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</si>
  <si>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</si>
  <si>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</si>
  <si>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</si>
  <si>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</si>
  <si>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</si>
  <si>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</si>
  <si>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</si>
  <si>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</si>
  <si>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</si>
  <si>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</si>
  <si>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</si>
  <si>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</si>
  <si>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</si>
  <si>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</si>
  <si>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</si>
  <si>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</si>
  <si>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</si>
  <si>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</si>
  <si>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</si>
  <si>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</si>
  <si>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</si>
  <si>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</si>
  <si>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</si>
  <si>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</si>
  <si>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</si>
  <si>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</si>
  <si>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</si>
  <si>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</si>
  <si>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</si>
  <si>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</si>
  <si>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</si>
  <si>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</si>
  <si>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</si>
  <si>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</si>
  <si>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</si>
  <si>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</si>
  <si>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</si>
  <si>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</si>
  <si>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</si>
  <si>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</si>
  <si>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</si>
  <si>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</si>
  <si>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</si>
  <si>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</si>
  <si>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</si>
  <si>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</si>
  <si>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</si>
  <si>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</si>
  <si>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</si>
  <si>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</si>
  <si>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</si>
  <si>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</si>
  <si>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</si>
  <si>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</si>
  <si>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</si>
  <si>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</si>
  <si>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</si>
  <si>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</si>
  <si>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</si>
  <si>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</si>
  <si>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</si>
  <si>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</si>
  <si>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</si>
  <si>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</si>
  <si>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</si>
  <si>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</si>
  <si>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</si>
  <si>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</si>
  <si>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</si>
  <si>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</si>
  <si>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</si>
  <si>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</si>
  <si>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</si>
  <si>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</si>
  <si>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</si>
  <si>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</si>
  <si>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</si>
  <si>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</si>
  <si>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</si>
  <si>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</si>
  <si>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</si>
  <si>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</si>
  <si>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</si>
  <si>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</si>
  <si>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</si>
  <si>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</si>
  <si>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</si>
  <si>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</si>
  <si>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</si>
  <si>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</si>
  <si>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</si>
  <si>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</si>
  <si>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</si>
  <si>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</si>
  <si>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</si>
  <si>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</si>
  <si>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</si>
  <si>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</si>
  <si>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</si>
  <si>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</si>
  <si>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</si>
  <si>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</si>
  <si>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</si>
  <si>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</si>
  <si>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</si>
  <si>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</si>
  <si>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</si>
  <si>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</si>
  <si>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</si>
  <si>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</si>
  <si>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</si>
  <si>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</si>
  <si>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</si>
  <si>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</si>
  <si>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</si>
  <si>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</si>
  <si>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</si>
  <si>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</si>
  <si>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</si>
  <si>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</si>
  <si>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</si>
  <si>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</si>
  <si>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</si>
  <si>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</si>
  <si>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</si>
  <si>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</si>
  <si>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</si>
  <si>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</si>
  <si>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</si>
  <si>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</si>
  <si>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</si>
  <si>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</si>
  <si>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</si>
  <si>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</si>
  <si>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</si>
  <si>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</si>
  <si>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</si>
  <si>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</si>
  <si>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</si>
  <si>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</si>
  <si>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</si>
  <si>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</si>
  <si>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</si>
  <si>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</si>
  <si>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</si>
  <si>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</si>
  <si>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</si>
  <si>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</si>
  <si>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</si>
  <si>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</si>
  <si>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</si>
  <si>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</si>
  <si>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</si>
  <si>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</si>
  <si>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</si>
  <si>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</si>
  <si>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</si>
  <si>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</si>
  <si>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</si>
  <si>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</si>
  <si>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</si>
  <si>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</si>
  <si>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</si>
  <si>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</si>
  <si>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</si>
  <si>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</si>
  <si>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</si>
  <si>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</si>
  <si>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</si>
  <si>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</si>
  <si>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</si>
  <si>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</si>
  <si>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</si>
  <si>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</si>
  <si>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</si>
  <si>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</si>
  <si>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</si>
  <si>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</si>
  <si>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</si>
  <si>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</si>
  <si>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</si>
  <si>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</si>
  <si>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</si>
  <si>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</si>
  <si>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</si>
  <si>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</si>
  <si>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</si>
  <si>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</si>
  <si>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</si>
  <si>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</si>
  <si>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</si>
  <si>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</si>
  <si>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</si>
  <si>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</si>
  <si>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</si>
  <si>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</si>
  <si>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</si>
  <si>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</si>
  <si>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</si>
  <si>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</si>
  <si>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</si>
  <si>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</si>
  <si>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</si>
  <si>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</si>
  <si>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</si>
  <si>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</si>
  <si>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</si>
  <si>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</si>
  <si>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</si>
  <si>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</si>
  <si>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</si>
  <si>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</si>
  <si>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</si>
  <si>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</si>
  <si>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</si>
  <si>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</si>
  <si>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</si>
  <si>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</si>
  <si>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</si>
  <si>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</si>
  <si>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</si>
  <si>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</si>
  <si>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</si>
  <si>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</si>
  <si>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</si>
  <si>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</si>
  <si>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</si>
  <si>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</si>
  <si>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</si>
  <si>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</si>
  <si>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</si>
  <si>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</si>
  <si>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</si>
  <si>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</si>
  <si>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</si>
  <si>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</si>
  <si>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</si>
  <si>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</si>
  <si>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</si>
  <si>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</si>
  <si>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</si>
  <si>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</si>
  <si>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</si>
  <si>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</si>
  <si>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</si>
  <si>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</si>
  <si>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</si>
  <si>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</si>
  <si>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</si>
  <si>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</si>
  <si>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</si>
  <si>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</si>
  <si>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</si>
  <si>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</si>
  <si>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</si>
  <si>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</si>
  <si>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</si>
  <si>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</si>
  <si>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</si>
  <si>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</si>
  <si>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</si>
  <si>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</si>
  <si>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</si>
  <si>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</si>
  <si>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</si>
  <si>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</si>
  <si>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</si>
  <si>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</si>
  <si>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</si>
  <si>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</si>
  <si>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</si>
  <si>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</si>
  <si>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</si>
  <si>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</si>
  <si>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</si>
  <si>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</si>
  <si>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</si>
  <si>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</si>
  <si>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</si>
  <si>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</si>
  <si>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</si>
  <si>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</si>
  <si>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</si>
  <si>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</si>
  <si>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</si>
  <si>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</si>
  <si>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</si>
  <si>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</si>
  <si>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</si>
  <si>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</si>
  <si>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</si>
  <si>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</si>
  <si>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</si>
  <si>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</si>
  <si>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</si>
  <si>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</si>
  <si>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</si>
  <si>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</si>
  <si>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</si>
  <si>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</si>
  <si>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</si>
  <si>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</si>
  <si>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</si>
  <si>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</si>
  <si>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</si>
  <si>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</si>
  <si>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</si>
  <si>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</si>
  <si>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</si>
  <si>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</si>
  <si>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</si>
  <si>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</si>
  <si>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</si>
  <si>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</si>
  <si>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</si>
  <si>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</si>
  <si>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</si>
  <si>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</si>
  <si>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</si>
  <si>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</si>
  <si>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</si>
  <si>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</si>
  <si>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</si>
  <si>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</si>
  <si>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</si>
  <si>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</si>
  <si>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</si>
  <si>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</si>
  <si>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</si>
  <si>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</si>
  <si>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</si>
  <si>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</si>
  <si>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</si>
  <si>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</si>
  <si>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</si>
  <si>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</si>
  <si>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</si>
  <si>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</si>
  <si>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</si>
  <si>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</si>
  <si>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</si>
  <si>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</si>
  <si>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</si>
  <si>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</si>
  <si>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</si>
  <si>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</si>
  <si>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</si>
  <si>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</si>
  <si>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</si>
  <si>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</si>
  <si>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</si>
  <si>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</si>
  <si>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</si>
  <si>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</si>
  <si>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</si>
  <si>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</si>
  <si>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</si>
  <si>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</si>
  <si>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</si>
  <si>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</si>
  <si>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</si>
  <si>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</si>
  <si>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</si>
  <si>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</si>
  <si>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</si>
  <si>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</si>
  <si>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</si>
  <si>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</si>
  <si>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</si>
  <si>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</si>
  <si>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</si>
  <si>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</si>
  <si>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</si>
  <si>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</si>
  <si>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</si>
  <si>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</si>
  <si>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</si>
  <si>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</si>
  <si>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</si>
  <si>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</si>
  <si>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</si>
  <si>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</si>
  <si>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</si>
  <si>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</si>
  <si>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</si>
  <si>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</si>
  <si>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</si>
  <si>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</si>
  <si>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</si>
  <si>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</si>
  <si>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</si>
  <si>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</si>
  <si>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</si>
  <si>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</si>
  <si>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</si>
  <si>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</si>
  <si>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</si>
  <si>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</si>
  <si>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</si>
  <si>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</si>
  <si>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</si>
  <si>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</si>
  <si>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</si>
  <si>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</si>
  <si>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</si>
  <si>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</si>
  <si>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</si>
  <si>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</si>
  <si>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</si>
  <si>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</si>
  <si>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</si>
  <si>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</si>
  <si>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</si>
  <si>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</si>
  <si>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</si>
  <si>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</si>
  <si>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</si>
  <si>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</si>
  <si>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</si>
  <si>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</si>
  <si>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</si>
  <si>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</si>
  <si>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</si>
  <si>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</si>
  <si>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</si>
  <si>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</si>
  <si>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</si>
  <si>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</si>
  <si>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</si>
  <si>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</si>
  <si>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</si>
  <si>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</si>
  <si>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</si>
  <si>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</si>
  <si>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</si>
  <si>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</si>
  <si>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</si>
  <si>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</si>
  <si>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</si>
  <si>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</si>
  <si>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</si>
  <si>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</si>
  <si>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</si>
  <si>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</si>
  <si>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</si>
  <si>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</si>
  <si>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</si>
  <si>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</si>
  <si>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</si>
  <si>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</si>
  <si>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</si>
  <si>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</si>
  <si>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</si>
  <si>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</si>
  <si>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</si>
  <si>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</si>
  <si>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</si>
  <si>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</si>
  <si>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</si>
  <si>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</si>
  <si>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</si>
  <si>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</si>
  <si>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</si>
  <si>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</si>
  <si>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</si>
  <si>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</si>
  <si>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</si>
  <si>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</si>
  <si>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</si>
  <si>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</si>
  <si>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</si>
  <si>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</si>
  <si>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</si>
  <si>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</si>
  <si>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</si>
  <si>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</si>
  <si>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</si>
  <si>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</si>
  <si>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</si>
  <si>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</si>
  <si>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</si>
  <si>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</si>
  <si>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</si>
  <si>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</si>
  <si>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</si>
  <si>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</si>
  <si>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</si>
  <si>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</si>
  <si>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</si>
  <si>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</si>
  <si>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</si>
  <si>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</si>
  <si>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</si>
  <si>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</si>
  <si>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</si>
  <si>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</si>
  <si>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</si>
  <si>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</si>
  <si>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</si>
  <si>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</si>
  <si>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</si>
  <si>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</si>
  <si>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</si>
  <si>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</si>
  <si>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</si>
  <si>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</si>
  <si>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</si>
  <si>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</si>
  <si>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</si>
  <si>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</si>
  <si>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</si>
  <si>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</si>
  <si>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</si>
  <si>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</si>
  <si>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</si>
  <si>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</si>
  <si>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</si>
  <si>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</si>
  <si>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</si>
  <si>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</si>
  <si>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</si>
  <si>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</si>
  <si>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</si>
  <si>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</si>
  <si>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</si>
  <si>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</si>
  <si>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</si>
  <si>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</si>
  <si>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</si>
  <si>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</si>
  <si>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</si>
  <si>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</si>
  <si>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</si>
  <si>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</si>
  <si>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</si>
  <si>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</si>
  <si>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</si>
  <si>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</si>
  <si>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</si>
  <si>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</si>
  <si>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</si>
  <si>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</si>
  <si>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</si>
  <si>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</si>
  <si>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</si>
  <si>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</si>
  <si>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</si>
  <si>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</si>
  <si>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</si>
  <si>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</si>
  <si>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</si>
  <si>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</si>
  <si>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</si>
  <si>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</si>
  <si>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</si>
  <si>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</si>
  <si>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</si>
  <si>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</si>
  <si>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</si>
  <si>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</si>
  <si>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</si>
  <si>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</si>
  <si>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</si>
  <si>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</si>
  <si>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</si>
  <si>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</si>
  <si>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</si>
  <si>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</si>
  <si>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</si>
  <si>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</si>
  <si>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</si>
  <si>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</si>
  <si>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</si>
  <si>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</si>
  <si>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</si>
  <si>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</si>
  <si>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</si>
  <si>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</si>
  <si>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</si>
  <si>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</si>
  <si>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</si>
  <si>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</si>
  <si>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</si>
  <si>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</si>
  <si>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</si>
  <si>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</si>
  <si>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</si>
  <si>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</si>
  <si>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</si>
  <si>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</si>
  <si>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</si>
  <si>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</si>
  <si>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</si>
  <si>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</si>
  <si>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</si>
  <si>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</si>
  <si>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</si>
  <si>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</si>
  <si>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</si>
  <si>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</si>
  <si>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</si>
  <si>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</si>
  <si>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</si>
  <si>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</si>
  <si>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</si>
  <si>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</si>
  <si>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</si>
  <si>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</si>
  <si>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</si>
  <si>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</si>
  <si>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</si>
  <si>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</si>
  <si>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</si>
  <si>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</si>
  <si>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</si>
  <si>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</si>
  <si>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</si>
  <si>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</si>
  <si>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</si>
  <si>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</si>
  <si>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</si>
  <si>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</si>
  <si>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</si>
  <si>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</si>
  <si>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</si>
  <si>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</si>
  <si>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</si>
  <si>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</si>
  <si>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</si>
  <si>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</si>
  <si>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</si>
  <si>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</si>
  <si>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</si>
  <si>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</si>
  <si>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</si>
  <si>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</si>
  <si>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</si>
  <si>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</si>
  <si>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</si>
  <si>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</si>
  <si>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</si>
  <si>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</si>
  <si>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</si>
  <si>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</si>
  <si>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</si>
  <si>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</si>
  <si>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</si>
  <si>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</si>
  <si>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</si>
  <si>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</si>
  <si>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</si>
  <si>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</si>
  <si>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</si>
  <si>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</si>
  <si>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</si>
  <si>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</si>
  <si>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</si>
  <si>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</si>
  <si>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</si>
  <si>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</si>
  <si>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</si>
  <si>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</si>
  <si>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</si>
  <si>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</si>
  <si>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</si>
  <si>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</si>
  <si>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</si>
  <si>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</si>
  <si>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</si>
  <si>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</si>
  <si>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</si>
  <si>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</si>
  <si>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</si>
  <si>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</si>
  <si>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</si>
  <si>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</si>
  <si>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</si>
  <si>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</si>
  <si>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</si>
  <si>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</si>
  <si>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</si>
  <si>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</si>
  <si>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</si>
  <si>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</si>
  <si>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</si>
  <si>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</si>
  <si>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</si>
  <si>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</si>
  <si>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</si>
  <si>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</si>
  <si>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</si>
  <si>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</si>
  <si>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</si>
  <si>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</si>
  <si>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</si>
  <si>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</si>
  <si>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</si>
  <si>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</si>
  <si>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</si>
  <si>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</si>
  <si>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</si>
  <si>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</si>
  <si>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</si>
  <si>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</si>
  <si>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</si>
  <si>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</si>
  <si>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</si>
  <si>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</si>
  <si>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</si>
  <si>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</si>
  <si>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</si>
  <si>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</si>
  <si>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</si>
  <si>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</si>
  <si>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</si>
  <si>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</si>
  <si>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</si>
  <si>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</si>
  <si>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</si>
  <si>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</si>
  <si>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</si>
  <si>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</si>
  <si>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</si>
  <si>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</si>
  <si>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</si>
  <si>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</si>
  <si>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</si>
  <si>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</si>
  <si>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</si>
  <si>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</si>
  <si>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</si>
  <si>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</si>
  <si>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</si>
  <si>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</si>
  <si>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</si>
  <si>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</si>
  <si>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</si>
  <si>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</si>
  <si>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</si>
  <si>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</si>
  <si>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</si>
  <si>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</si>
  <si>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</si>
  <si>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</si>
  <si>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</si>
  <si>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</si>
  <si>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</si>
  <si>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</si>
  <si>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</si>
  <si>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</si>
  <si>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</si>
  <si>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</si>
  <si>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</si>
  <si>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</si>
  <si>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</si>
  <si>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</si>
  <si>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</si>
  <si>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</si>
  <si>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</si>
  <si>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</si>
  <si>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</si>
  <si>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</si>
  <si>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</si>
  <si>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</si>
  <si>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</si>
  <si>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</si>
  <si>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</si>
  <si>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</si>
  <si>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</si>
  <si>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</si>
  <si>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</si>
  <si>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</si>
  <si>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</si>
  <si>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</si>
  <si>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</si>
  <si>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</si>
  <si>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</si>
  <si>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</si>
  <si>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</si>
  <si>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</si>
  <si>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</si>
  <si>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</si>
  <si>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</si>
  <si>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</si>
  <si>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</si>
  <si>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</si>
  <si>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</si>
  <si>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</si>
  <si>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</si>
  <si>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</si>
  <si>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</si>
  <si>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</si>
  <si>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</si>
  <si>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</si>
  <si>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</si>
  <si>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</si>
  <si>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</si>
  <si>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</si>
  <si>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</si>
  <si>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</si>
  <si>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</si>
  <si>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</si>
  <si>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</si>
  <si>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</si>
  <si>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</si>
  <si>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</si>
  <si>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</si>
  <si>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</si>
  <si>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</si>
  <si>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</si>
  <si>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</si>
  <si>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</si>
  <si>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</si>
  <si>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</si>
  <si>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</si>
  <si>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</si>
  <si>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</si>
  <si>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</si>
  <si>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</si>
  <si>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</si>
  <si>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</si>
  <si>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</si>
  <si>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</si>
  <si>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</si>
  <si>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</si>
  <si>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</si>
  <si>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</si>
  <si>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</si>
  <si>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</si>
  <si>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</si>
  <si>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</si>
  <si>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</si>
  <si>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</si>
  <si>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</si>
  <si>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</si>
  <si>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</si>
  <si>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</si>
  <si>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</si>
  <si>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</si>
  <si>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</si>
  <si>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</si>
  <si>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</si>
  <si>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</si>
  <si>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</si>
  <si>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</si>
  <si>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</si>
  <si>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</si>
  <si>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</si>
  <si>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</si>
  <si>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</si>
  <si>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</si>
  <si>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</si>
  <si>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</si>
  <si>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</si>
  <si>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</si>
  <si>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</si>
  <si>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</si>
  <si>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</si>
  <si>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</si>
  <si>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</si>
  <si>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</si>
  <si>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</si>
  <si>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</si>
  <si>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</si>
  <si>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</si>
  <si>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</si>
  <si>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</si>
  <si>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</si>
  <si>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</si>
  <si>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</si>
  <si>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</si>
  <si>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</si>
  <si>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</si>
  <si>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</si>
  <si>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</si>
  <si>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</si>
  <si>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</si>
  <si>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</si>
  <si>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</si>
  <si>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</si>
  <si>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</si>
  <si>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</si>
  <si>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</si>
  <si>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</si>
  <si>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</si>
  <si>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</si>
  <si>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</si>
  <si>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</si>
  <si>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</si>
  <si>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</si>
  <si>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</si>
  <si>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</si>
  <si>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</si>
  <si>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</si>
  <si>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</si>
  <si>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</si>
  <si>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</si>
  <si>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</si>
  <si>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</si>
  <si>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</si>
  <si>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</si>
  <si>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</si>
  <si>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</si>
  <si>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</si>
  <si>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</si>
  <si>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</si>
  <si>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</si>
  <si>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</si>
  <si>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</si>
  <si>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</si>
  <si>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</si>
  <si>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</si>
  <si>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</si>
  <si>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</si>
  <si>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</si>
  <si>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</si>
  <si>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</si>
  <si>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</si>
  <si>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</si>
  <si>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</si>
  <si>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</si>
  <si>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</si>
  <si>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</si>
  <si>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</si>
  <si>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</si>
  <si>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</si>
  <si>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</si>
  <si>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</si>
  <si>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</si>
  <si>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</si>
  <si>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</si>
  <si>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</si>
  <si>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</si>
  <si>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</si>
  <si>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</si>
  <si>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</si>
  <si>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</si>
  <si>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</si>
  <si>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</si>
  <si>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</si>
  <si>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</si>
  <si>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</si>
  <si>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</si>
  <si>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</si>
  <si>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</si>
  <si>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</si>
  <si>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</si>
  <si>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</si>
  <si>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</si>
  <si>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</si>
  <si>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</si>
  <si>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</si>
  <si>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</si>
  <si>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</si>
  <si>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</si>
  <si>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</si>
  <si>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</si>
  <si>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</si>
  <si>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</si>
  <si>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</si>
  <si>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</si>
  <si>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</si>
  <si>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</si>
  <si>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</si>
  <si>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</si>
  <si>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</si>
  <si>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</si>
  <si>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</si>
  <si>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</si>
  <si>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</si>
  <si>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</si>
  <si>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</si>
  <si>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</si>
  <si>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</si>
  <si>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</si>
  <si>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</si>
  <si>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</si>
  <si>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</si>
  <si>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</si>
  <si>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</si>
  <si>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</si>
  <si>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</si>
  <si>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</si>
  <si>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</si>
  <si>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</si>
  <si>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</si>
  <si>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</si>
  <si>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</si>
  <si>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</si>
  <si>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</si>
  <si>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</si>
  <si>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</si>
  <si>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</si>
  <si>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</si>
  <si>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</si>
  <si>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</si>
  <si>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</si>
  <si>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</si>
  <si>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</si>
  <si>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</si>
  <si>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</si>
  <si>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</si>
  <si>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</si>
  <si>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</si>
  <si>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</si>
  <si>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</si>
  <si>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</si>
  <si>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</si>
  <si>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</si>
  <si>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</si>
  <si>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</si>
  <si>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</si>
  <si>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</si>
  <si>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</si>
  <si>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</si>
  <si>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</si>
  <si>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</si>
  <si>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</si>
  <si>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</si>
  <si>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</si>
  <si>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</si>
  <si>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</si>
  <si>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</si>
  <si>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</si>
  <si>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</si>
  <si>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</si>
  <si>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</si>
  <si>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</si>
  <si>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</si>
  <si>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</si>
  <si>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</si>
  <si>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</si>
  <si>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</si>
  <si>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</si>
  <si>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</si>
  <si>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</si>
  <si>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</si>
  <si>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</si>
  <si>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</si>
  <si>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</si>
  <si>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</si>
  <si>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</si>
  <si>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</si>
  <si>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</si>
  <si>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</si>
  <si>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</si>
  <si>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</si>
  <si>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</si>
  <si>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</si>
  <si>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</si>
  <si>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</si>
  <si>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</si>
  <si>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</si>
  <si>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</si>
  <si>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</si>
  <si>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</si>
  <si>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</si>
  <si>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</si>
  <si>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</si>
  <si>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</si>
  <si>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</si>
  <si>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</si>
  <si>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</si>
  <si>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</si>
  <si>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</si>
  <si>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</si>
  <si>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</si>
  <si>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</si>
  <si>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</si>
  <si>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</si>
  <si>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</si>
  <si>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</si>
  <si>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</si>
  <si>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</si>
  <si>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</si>
  <si>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</si>
  <si>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</si>
  <si>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</si>
  <si>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</si>
  <si>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</si>
  <si>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</si>
  <si>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</si>
  <si>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</si>
  <si>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</si>
  <si>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</si>
  <si>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</si>
  <si>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</si>
  <si>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</si>
  <si>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</si>
  <si>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</si>
  <si>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</si>
  <si>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</si>
  <si>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</si>
  <si>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</si>
  <si>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</si>
  <si>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</si>
  <si>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</si>
  <si>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</si>
  <si>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</si>
  <si>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</si>
  <si>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</si>
  <si>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</si>
  <si>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</si>
  <si>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</si>
  <si>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</si>
  <si>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</si>
  <si>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</si>
  <si>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</si>
  <si>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</si>
  <si>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</si>
  <si>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</si>
  <si>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</si>
  <si>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</si>
  <si>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</si>
  <si>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</si>
  <si>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</si>
  <si>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</si>
  <si>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</si>
  <si>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</si>
  <si>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</si>
  <si>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</si>
  <si>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</si>
  <si>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</si>
  <si>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</si>
  <si>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</si>
  <si>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</si>
  <si>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</si>
  <si>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</si>
  <si>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</si>
  <si>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</si>
  <si>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</si>
  <si>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</si>
  <si>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</si>
  <si>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</si>
  <si>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</si>
  <si>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</si>
  <si>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</si>
  <si>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</si>
  <si>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</si>
  <si>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</si>
  <si>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</si>
  <si>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</si>
  <si>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</si>
  <si>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</si>
  <si>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</si>
  <si>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</si>
  <si>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</si>
  <si>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</si>
  <si>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</si>
  <si>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</si>
  <si>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</si>
  <si>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</si>
  <si>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</si>
  <si>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</si>
  <si>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</si>
  <si>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</si>
  <si>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</si>
  <si>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</si>
  <si>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</si>
  <si>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</si>
  <si>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</si>
  <si>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</si>
  <si>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</si>
  <si>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</si>
  <si>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</si>
  <si>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</si>
  <si>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</si>
  <si>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</si>
  <si>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</si>
  <si>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</si>
  <si>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</si>
  <si>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</si>
  <si>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</si>
  <si>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</si>
  <si>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</si>
  <si>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</si>
  <si>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</si>
  <si>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</si>
  <si>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</si>
  <si>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</si>
  <si>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</si>
  <si>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</si>
  <si>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</si>
  <si>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</si>
  <si>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</si>
  <si>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</si>
  <si>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</si>
  <si>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</si>
  <si>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</si>
  <si>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</si>
  <si>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</si>
  <si>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</si>
  <si>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</si>
  <si>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</si>
  <si>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</si>
  <si>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</si>
  <si>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</si>
  <si>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</si>
  <si>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</si>
  <si>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</si>
  <si>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</si>
  <si>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</si>
  <si>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</si>
  <si>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</si>
  <si>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</si>
  <si>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</si>
  <si>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</si>
  <si>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</si>
  <si>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</si>
  <si>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</si>
  <si>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</si>
  <si>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</si>
  <si>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</si>
  <si>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</si>
  <si>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</si>
  <si>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</si>
  <si>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</si>
  <si>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</si>
  <si>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</si>
  <si>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</si>
  <si>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</si>
  <si>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</si>
  <si>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</si>
  <si>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</si>
  <si>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</si>
  <si>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</si>
  <si>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</si>
  <si>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</si>
  <si>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</si>
  <si>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</si>
  <si>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</si>
  <si>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</si>
  <si>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</si>
  <si>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</si>
  <si>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</si>
  <si>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</si>
  <si>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</si>
  <si>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</si>
  <si>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</si>
  <si>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</si>
  <si>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</si>
  <si>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</si>
  <si>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</si>
  <si>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</si>
  <si>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</si>
  <si>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</si>
  <si>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</si>
  <si>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</si>
  <si>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</si>
  <si>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</si>
  <si>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</si>
  <si>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</si>
  <si>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</si>
  <si>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</si>
  <si>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</si>
  <si>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</si>
  <si>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</si>
  <si>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</si>
  <si>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</si>
  <si>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</si>
  <si>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</si>
  <si>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</si>
  <si>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</si>
  <si>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</si>
  <si>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</si>
  <si>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</si>
  <si>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</si>
  <si>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</si>
  <si>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</si>
  <si>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</si>
  <si>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</si>
  <si>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</si>
  <si>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</si>
  <si>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</si>
  <si>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</si>
  <si>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</si>
  <si>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</si>
  <si>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</si>
  <si>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</si>
  <si>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</si>
  <si>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</si>
  <si>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</si>
  <si>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</si>
  <si>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</si>
  <si>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</si>
  <si>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</si>
  <si>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</si>
  <si>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</si>
  <si>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</si>
  <si>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</si>
  <si>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</si>
  <si>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</si>
  <si>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</si>
  <si>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</si>
  <si>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</si>
  <si>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</si>
  <si>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</si>
  <si>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</si>
  <si>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</si>
  <si>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</si>
  <si>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</si>
  <si>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</si>
  <si>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</si>
  <si>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</si>
  <si>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</si>
  <si>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</si>
  <si>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</si>
  <si>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</si>
  <si>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</si>
  <si>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</si>
  <si>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</si>
  <si>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</si>
  <si>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</si>
  <si>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</si>
  <si>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</si>
  <si>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</si>
  <si>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</si>
  <si>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</si>
  <si>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</si>
  <si>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</si>
  <si>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</si>
  <si>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</si>
  <si>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</si>
  <si>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</si>
  <si>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</si>
  <si>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</si>
  <si>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</si>
  <si>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</si>
  <si>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</si>
  <si>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</si>
  <si>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</si>
  <si>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</si>
  <si>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</si>
  <si>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</si>
  <si>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</si>
  <si>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</si>
  <si>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</si>
  <si>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</si>
  <si>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</si>
  <si>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</si>
  <si>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</si>
  <si>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</si>
  <si>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</si>
  <si>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</si>
  <si>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</si>
  <si>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</si>
  <si>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</si>
  <si>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</si>
  <si>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</si>
  <si>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</si>
  <si>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</si>
  <si>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</si>
  <si>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</si>
  <si>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</si>
  <si>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</si>
  <si>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</si>
  <si>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</si>
  <si>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</si>
  <si>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</si>
  <si>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</si>
  <si>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</si>
  <si>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</si>
  <si>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</si>
  <si>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</si>
  <si>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</si>
  <si>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</si>
  <si>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</si>
  <si>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</si>
  <si>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</si>
  <si>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</si>
  <si>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</si>
  <si>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</si>
  <si>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</si>
  <si>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</si>
  <si>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</si>
  <si>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</si>
  <si>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</si>
  <si>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</si>
  <si>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</si>
  <si>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</si>
  <si>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</si>
  <si>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</si>
  <si>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</si>
  <si>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</si>
  <si>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</si>
  <si>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</si>
  <si>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</si>
  <si>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</si>
  <si>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</si>
  <si>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</si>
  <si>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</si>
  <si>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</si>
  <si>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</si>
  <si>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</si>
  <si>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</si>
  <si>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</si>
  <si>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</si>
  <si>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</si>
  <si>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</si>
  <si>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</si>
  <si>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</si>
  <si>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</si>
  <si>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</si>
  <si>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</si>
  <si>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</si>
  <si>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</si>
  <si>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</si>
  <si>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</si>
  <si>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</si>
  <si>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</si>
  <si>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</si>
  <si>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</si>
  <si>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</si>
  <si>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</si>
  <si>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</si>
  <si>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</si>
  <si>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</si>
  <si>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</si>
  <si>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</si>
  <si>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</si>
  <si>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</si>
  <si>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</si>
  <si>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</si>
  <si>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</si>
  <si>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</si>
  <si>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</si>
  <si>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</si>
  <si>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</si>
  <si>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</si>
  <si>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</si>
  <si>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</si>
  <si>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</si>
  <si>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</si>
  <si>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</si>
  <si>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</si>
  <si>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</si>
  <si>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</si>
  <si>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</si>
  <si>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</si>
  <si>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</si>
  <si>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</si>
  <si>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</si>
  <si>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</si>
  <si>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</si>
  <si>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</si>
  <si>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</si>
  <si>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</si>
  <si>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</si>
  <si>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</si>
  <si>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</si>
  <si>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</si>
  <si>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</si>
  <si>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</si>
  <si>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</si>
  <si>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</si>
  <si>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</si>
  <si>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</si>
  <si>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</si>
  <si>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</si>
  <si>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</si>
  <si>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</si>
  <si>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</si>
  <si>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</si>
  <si>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</si>
  <si>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</si>
  <si>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</si>
  <si>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</si>
  <si>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</si>
  <si>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</si>
  <si>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</si>
  <si>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</si>
  <si>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</si>
  <si>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</si>
  <si>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</si>
  <si>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</si>
  <si>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</si>
  <si>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</si>
  <si>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</si>
  <si>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</si>
  <si>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</si>
  <si>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</si>
  <si>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</si>
  <si>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</si>
  <si>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</si>
  <si>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</si>
  <si>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</si>
  <si>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</si>
  <si>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</si>
  <si>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</si>
  <si>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</si>
  <si>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</si>
  <si>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</si>
  <si>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</si>
  <si>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</si>
  <si>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</si>
  <si>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</si>
  <si>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</si>
  <si>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</si>
  <si>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</si>
  <si>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</si>
  <si>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</si>
  <si>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</si>
  <si>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</si>
  <si>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</si>
  <si>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</si>
  <si>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</si>
  <si>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</si>
  <si>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</si>
  <si>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</si>
  <si>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</si>
  <si>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</si>
  <si>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</si>
  <si>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</si>
  <si>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</si>
  <si>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</si>
  <si>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</si>
  <si>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</si>
  <si>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</si>
  <si>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</si>
  <si>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</si>
  <si>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</si>
  <si>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</si>
  <si>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</si>
  <si>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</si>
  <si>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</si>
  <si>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</si>
  <si>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</si>
  <si>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</si>
  <si>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</si>
  <si>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</si>
  <si>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</si>
  <si>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</si>
  <si>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</si>
  <si>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</si>
  <si>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</si>
  <si>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</si>
  <si>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</si>
  <si>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</si>
  <si>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</si>
  <si>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</si>
  <si>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</si>
  <si>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</si>
  <si>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</si>
  <si>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</si>
  <si>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</si>
  <si>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</si>
  <si>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</si>
  <si>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</si>
  <si>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</si>
  <si>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</si>
  <si>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</si>
  <si>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</si>
  <si>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</si>
  <si>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</si>
  <si>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</si>
  <si>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</si>
  <si>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</si>
  <si>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</si>
  <si>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</si>
  <si>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</si>
  <si>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</si>
  <si>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</si>
  <si>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</si>
  <si>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</si>
  <si>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</si>
  <si>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</si>
  <si>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</si>
  <si>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</si>
  <si>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</si>
  <si>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</si>
  <si>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</si>
  <si>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</si>
  <si>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</si>
  <si>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</si>
  <si>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</si>
  <si>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</si>
  <si>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</si>
  <si>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</si>
  <si>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</si>
  <si>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</si>
  <si>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</si>
  <si>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</si>
  <si>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</si>
  <si>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</si>
  <si>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</si>
  <si>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</si>
  <si>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</si>
  <si>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</si>
  <si>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</si>
  <si>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</si>
  <si>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</si>
  <si>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</si>
  <si>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</si>
  <si>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</si>
  <si>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</si>
  <si>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</si>
  <si>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</si>
  <si>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</si>
  <si>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</si>
  <si>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</si>
  <si>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</si>
  <si>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</si>
  <si>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</si>
  <si>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</si>
  <si>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</si>
  <si>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</si>
  <si>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</si>
  <si>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</si>
  <si>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</si>
  <si>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</si>
  <si>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</si>
  <si>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</si>
  <si>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</si>
  <si>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</si>
  <si>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</si>
  <si>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</si>
  <si>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</si>
  <si>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</si>
  <si>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</si>
  <si>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</si>
  <si>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</si>
  <si>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</si>
  <si>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</si>
  <si>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</si>
  <si>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</si>
  <si>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</si>
  <si>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</si>
  <si>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</si>
  <si>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</si>
  <si>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</si>
  <si>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</si>
  <si>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</si>
  <si>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</si>
  <si>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</si>
  <si>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</si>
  <si>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</si>
  <si>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</si>
  <si>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</si>
  <si>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</si>
  <si>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</si>
  <si>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</si>
  <si>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</si>
  <si>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</si>
  <si>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</si>
  <si>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</si>
  <si>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</si>
  <si>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</si>
  <si>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</si>
  <si>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</si>
  <si>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</si>
  <si>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</si>
  <si>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</si>
  <si>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</si>
  <si>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</si>
  <si>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</si>
  <si>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</si>
  <si>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</si>
  <si>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</si>
  <si>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</si>
  <si>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</si>
  <si>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</si>
  <si>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</si>
  <si>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</si>
  <si>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</si>
  <si>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</si>
  <si>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</si>
  <si>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</si>
  <si>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</si>
  <si>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</si>
  <si>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</si>
  <si>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</si>
  <si>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</si>
  <si>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</si>
  <si>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</si>
  <si>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</si>
  <si>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</si>
  <si>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</si>
  <si>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</si>
  <si>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</si>
  <si>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</si>
  <si>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</si>
  <si>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</si>
  <si>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</si>
  <si>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</si>
  <si>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</si>
  <si>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</si>
  <si>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</si>
  <si>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</si>
  <si>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</si>
  <si>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</si>
  <si>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</si>
  <si>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</si>
  <si>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</si>
  <si>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</si>
  <si>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</si>
  <si>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</si>
  <si>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</si>
  <si>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</si>
  <si>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</si>
  <si>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</si>
  <si>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</si>
  <si>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</si>
  <si>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</si>
  <si>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</si>
  <si>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</si>
  <si>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</si>
  <si>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</si>
  <si>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</si>
  <si>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</si>
  <si>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</si>
  <si>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</si>
  <si>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</si>
  <si>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</si>
  <si>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</si>
  <si>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</si>
  <si>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</si>
  <si>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</si>
  <si>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</si>
  <si>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</si>
  <si>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</si>
  <si>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</si>
  <si>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</si>
  <si>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</si>
  <si>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</si>
  <si>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</si>
  <si>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</si>
  <si>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</si>
  <si>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</si>
  <si>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</si>
  <si>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</si>
  <si>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</si>
  <si>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</si>
  <si>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</si>
  <si>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</si>
  <si>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</si>
  <si>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</si>
  <si>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</si>
  <si>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</si>
  <si>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</si>
  <si>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</si>
  <si>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</si>
  <si>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</si>
  <si>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</si>
  <si>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</si>
  <si>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</si>
  <si>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</si>
  <si>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</si>
  <si>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</si>
  <si>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</si>
  <si>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</si>
  <si>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</si>
  <si>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</si>
  <si>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</si>
  <si>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</si>
  <si>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</si>
  <si>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</si>
  <si>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</si>
  <si>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</si>
  <si>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</si>
  <si>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</si>
  <si>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</si>
  <si>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</si>
  <si>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</si>
  <si>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</si>
  <si>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</si>
  <si>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</si>
  <si>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</si>
  <si>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</si>
  <si>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</si>
  <si>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</si>
  <si>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</si>
  <si>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</si>
  <si>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</si>
  <si>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</si>
  <si>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</si>
  <si>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</si>
  <si>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</si>
  <si>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</si>
  <si>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</si>
  <si>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</si>
  <si>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</si>
  <si>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</si>
  <si>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</si>
  <si>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</si>
  <si>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</si>
  <si>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</si>
  <si>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</si>
  <si>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</si>
  <si>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</si>
  <si>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</si>
  <si>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</si>
  <si>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</si>
  <si>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</si>
  <si>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</si>
  <si>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</si>
  <si>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</si>
  <si>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</si>
  <si>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</si>
  <si>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</si>
  <si>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</si>
  <si>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</si>
  <si>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</si>
  <si>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</si>
  <si>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</si>
  <si>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</si>
  <si>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</si>
  <si>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</si>
  <si>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</si>
  <si>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</si>
  <si>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</si>
  <si>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</si>
  <si>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</si>
  <si>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</si>
  <si>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</si>
  <si>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</si>
  <si>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</si>
  <si>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</si>
  <si>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</si>
  <si>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</si>
  <si>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</si>
  <si>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</si>
  <si>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</si>
  <si>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</si>
  <si>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</si>
  <si>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</si>
  <si>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</si>
  <si>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</si>
  <si>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</si>
  <si>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</si>
  <si>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</si>
  <si>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</si>
  <si>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</si>
  <si>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</si>
  <si>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</si>
  <si>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</si>
  <si>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</si>
  <si>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</si>
  <si>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</si>
  <si>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</si>
  <si>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</si>
  <si>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</si>
  <si>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</si>
  <si>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</si>
  <si>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</si>
  <si>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</si>
  <si>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</si>
  <si>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</si>
  <si>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</si>
  <si>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</si>
  <si>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</si>
  <si>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</si>
  <si>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</si>
  <si>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</si>
  <si>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</si>
  <si>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</si>
  <si>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</si>
  <si>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</si>
  <si>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</si>
  <si>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</si>
  <si>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</si>
  <si>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</si>
  <si>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</si>
  <si>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</si>
  <si>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</si>
  <si>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</si>
  <si>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</si>
  <si>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</si>
  <si>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</si>
  <si>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</si>
  <si>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</si>
  <si>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</si>
  <si>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</si>
  <si>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</si>
  <si>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</si>
  <si>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</si>
  <si>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</si>
  <si>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</si>
  <si>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</si>
  <si>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</si>
  <si>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</si>
  <si>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</si>
  <si>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</si>
  <si>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</si>
  <si>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</si>
  <si>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</si>
  <si>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</si>
  <si>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</si>
  <si>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</si>
  <si>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</si>
  <si>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</si>
  <si>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</si>
  <si>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</si>
  <si>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</si>
  <si>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</si>
  <si>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</si>
  <si>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</si>
  <si>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</si>
  <si>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</si>
  <si>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</si>
  <si>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</si>
  <si>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</si>
  <si>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</si>
  <si>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</si>
  <si>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</si>
  <si>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</si>
  <si>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</si>
  <si>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</si>
  <si>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</si>
  <si>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</si>
  <si>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</si>
  <si>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</si>
  <si>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</si>
  <si>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</si>
  <si>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</si>
  <si>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</si>
  <si>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</si>
  <si>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</si>
  <si>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</si>
  <si>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</si>
  <si>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</si>
  <si>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</si>
  <si>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</si>
  <si>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</si>
  <si>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</si>
  <si>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</si>
  <si>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</si>
  <si>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</si>
  <si>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</si>
  <si>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</si>
  <si>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</si>
  <si>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</si>
  <si>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</si>
  <si>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</si>
  <si>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</si>
  <si>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</si>
  <si>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</si>
  <si>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</si>
  <si>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</si>
  <si>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</si>
  <si>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</si>
  <si>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</si>
  <si>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</si>
  <si>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</si>
  <si>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</si>
  <si>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</si>
  <si>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</si>
  <si>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</si>
  <si>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</si>
  <si>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</si>
  <si>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</si>
  <si>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</si>
  <si>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</si>
  <si>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</si>
  <si>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</si>
  <si>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</si>
  <si>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</si>
  <si>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</si>
  <si>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</si>
  <si>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</si>
  <si>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</si>
  <si>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</si>
  <si>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</si>
  <si>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</si>
  <si>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</si>
  <si>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</si>
  <si>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</si>
  <si>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</si>
  <si>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</si>
  <si>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</si>
  <si>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</si>
  <si>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</si>
  <si>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</si>
  <si>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</si>
  <si>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</si>
  <si>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</si>
  <si>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</si>
  <si>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</si>
  <si>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</si>
  <si>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</si>
  <si>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</si>
  <si>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</si>
  <si>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</si>
  <si>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</si>
  <si>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</si>
  <si>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</si>
  <si>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</si>
  <si>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</si>
  <si>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</si>
  <si>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</si>
  <si>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</si>
  <si>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</si>
  <si>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</si>
  <si>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</si>
  <si>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</si>
  <si>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</si>
  <si>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</si>
  <si>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</si>
  <si>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</si>
  <si>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</si>
  <si>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</si>
  <si>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</si>
  <si>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</si>
  <si>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</si>
  <si>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</si>
  <si>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</si>
  <si>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</si>
  <si>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</si>
  <si>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</si>
  <si>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</si>
  <si>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</si>
  <si>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</si>
  <si>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</si>
  <si>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</si>
  <si>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</si>
  <si>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</si>
  <si>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</si>
  <si>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</si>
  <si>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</si>
  <si>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</si>
  <si>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</si>
  <si>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</si>
  <si>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</si>
  <si>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</si>
  <si>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</si>
  <si>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</si>
  <si>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</si>
  <si>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</si>
  <si>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</si>
  <si>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</si>
  <si>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</si>
  <si>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</si>
  <si>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</si>
  <si>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</si>
  <si>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</si>
  <si>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</si>
  <si>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</si>
  <si>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</si>
  <si>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</si>
  <si>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</si>
  <si>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</si>
  <si>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</si>
  <si>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</si>
  <si>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</si>
  <si>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</si>
  <si>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</si>
  <si>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</si>
  <si>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</si>
  <si>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</si>
  <si>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</si>
  <si>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</si>
  <si>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</si>
  <si>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</si>
  <si>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</si>
  <si>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</si>
  <si>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</si>
  <si>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</si>
  <si>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</si>
  <si>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</si>
  <si>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</si>
  <si>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</si>
  <si>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</si>
  <si>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</si>
  <si>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</si>
  <si>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</si>
  <si>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</si>
  <si>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</si>
  <si>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</si>
  <si>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</si>
  <si>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</si>
  <si>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</si>
  <si>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</si>
  <si>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</si>
  <si>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</si>
  <si>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</si>
  <si>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</si>
  <si>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</si>
  <si>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</si>
  <si>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</si>
  <si>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</si>
  <si>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</si>
  <si>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</si>
  <si>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</si>
  <si>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</si>
  <si>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</si>
  <si>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</si>
  <si>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</si>
  <si>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</si>
  <si>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</si>
  <si>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</si>
  <si>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</si>
  <si>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</si>
  <si>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</si>
  <si>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</si>
  <si>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</si>
  <si>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</si>
  <si>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</si>
  <si>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</si>
  <si>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</si>
  <si>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</si>
  <si>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</si>
  <si>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</si>
  <si>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</si>
  <si>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</si>
  <si>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</si>
  <si>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</si>
  <si>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</si>
  <si>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</si>
  <si>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</si>
  <si>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</si>
  <si>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</si>
  <si>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</si>
  <si>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</si>
  <si>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</si>
  <si>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</si>
  <si>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</si>
  <si>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</si>
  <si>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</si>
  <si>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</si>
  <si>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</si>
  <si>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</si>
  <si>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</si>
  <si>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</si>
  <si>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</si>
  <si>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</si>
  <si>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</si>
  <si>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</si>
  <si>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</si>
  <si>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</si>
  <si>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</si>
  <si>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</si>
  <si>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</si>
  <si>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</si>
  <si>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</si>
  <si>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</si>
  <si>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</si>
  <si>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</si>
  <si>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</si>
  <si>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</si>
  <si>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</si>
  <si>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</si>
  <si>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</si>
  <si>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</si>
  <si>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</si>
  <si>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</si>
  <si>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</si>
  <si>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</si>
  <si>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</si>
  <si>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</si>
  <si>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</si>
  <si>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</si>
  <si>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</si>
  <si>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</si>
  <si>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</si>
  <si>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</si>
  <si>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</si>
  <si>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</si>
  <si>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</si>
  <si>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</si>
  <si>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</si>
  <si>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</si>
  <si>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</si>
  <si>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</si>
  <si>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</si>
  <si>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</si>
  <si>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</si>
  <si>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</si>
  <si>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</si>
  <si>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</si>
  <si>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</si>
  <si>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</si>
  <si>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</si>
  <si>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</si>
  <si>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</si>
  <si>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</si>
  <si>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</si>
  <si>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</si>
  <si>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</si>
  <si>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</si>
  <si>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</si>
  <si>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</si>
  <si>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</si>
  <si>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</si>
  <si>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</si>
  <si>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</si>
  <si>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</si>
  <si>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</si>
  <si>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</si>
  <si>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</si>
  <si>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</si>
  <si>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</si>
  <si>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</si>
  <si>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</si>
  <si>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</si>
  <si>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</si>
  <si>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</si>
  <si>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</si>
  <si>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</si>
  <si>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</si>
  <si>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</si>
  <si>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</si>
  <si>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</si>
  <si>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</si>
  <si>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</si>
  <si>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</si>
  <si>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</si>
  <si>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</si>
  <si>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</si>
  <si>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</si>
  <si>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</si>
  <si>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</si>
  <si>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</si>
  <si>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</si>
  <si>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</si>
  <si>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</si>
  <si>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</si>
  <si>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</si>
  <si>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</si>
  <si>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</si>
  <si>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</si>
  <si>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</si>
  <si>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</si>
  <si>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</si>
  <si>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</si>
  <si>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</si>
  <si>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</si>
  <si>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</si>
  <si>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</si>
  <si>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</si>
  <si>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</si>
  <si>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</si>
  <si>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</si>
  <si>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</si>
  <si>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</si>
  <si>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</si>
  <si>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</si>
  <si>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</si>
  <si>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</si>
  <si>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</si>
  <si>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</si>
  <si>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</si>
  <si>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</si>
  <si>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</si>
  <si>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</si>
  <si>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</si>
  <si>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</si>
  <si>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</si>
  <si>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</si>
  <si>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</si>
  <si>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</si>
  <si>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</si>
  <si>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</si>
  <si>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</si>
  <si>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</si>
  <si>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</si>
  <si>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</si>
  <si>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</si>
  <si>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</si>
  <si>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</si>
  <si>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</si>
  <si>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</si>
  <si>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</si>
  <si>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</si>
  <si>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</si>
  <si>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</si>
  <si>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</si>
  <si>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</si>
  <si>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</si>
  <si>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</si>
  <si>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</si>
  <si>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</si>
  <si>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</si>
  <si>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</si>
  <si>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</si>
  <si>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</si>
  <si>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</si>
  <si>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</si>
  <si>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</si>
  <si>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</si>
  <si>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</si>
  <si>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</si>
  <si>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</si>
  <si>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</si>
  <si>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</si>
  <si>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</si>
  <si>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</si>
  <si>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</si>
  <si>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</si>
  <si>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</si>
  <si>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</si>
  <si>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</si>
  <si>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</si>
  <si>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</si>
  <si>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</si>
  <si>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</si>
  <si>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</si>
  <si>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</si>
  <si>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</si>
  <si>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</si>
  <si>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</si>
  <si>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</si>
  <si>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</si>
  <si>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</si>
  <si>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</si>
  <si>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</si>
  <si>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</si>
  <si>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</si>
  <si>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</si>
  <si>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</si>
  <si>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</si>
  <si>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</si>
  <si>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</si>
  <si>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</si>
  <si>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</si>
  <si>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</si>
  <si>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</si>
  <si>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</si>
  <si>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</si>
  <si>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</si>
  <si>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</si>
  <si>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</si>
  <si>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</si>
  <si>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</si>
  <si>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</si>
  <si>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</si>
  <si>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</si>
  <si>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</si>
  <si>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</si>
  <si>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</si>
  <si>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</si>
  <si>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</si>
  <si>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</si>
  <si>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</si>
  <si>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</si>
  <si>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</si>
  <si>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</si>
  <si>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</si>
  <si>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</si>
  <si>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</si>
  <si>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</si>
  <si>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</si>
  <si>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</si>
  <si>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</si>
  <si>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</si>
  <si>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</si>
  <si>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</si>
  <si>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</si>
  <si>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</si>
  <si>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</si>
  <si>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</si>
  <si>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</si>
  <si>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</si>
  <si>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</si>
  <si>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</si>
  <si>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</si>
  <si>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</si>
  <si>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</si>
  <si>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</si>
  <si>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</si>
  <si>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</si>
  <si>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</si>
  <si>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</si>
  <si>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</si>
  <si>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</si>
  <si>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</si>
  <si>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</si>
  <si>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</si>
  <si>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</si>
  <si>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</si>
  <si>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</si>
  <si>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</si>
  <si>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</si>
  <si>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</si>
  <si>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</si>
  <si>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</si>
  <si>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</si>
  <si>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</si>
  <si>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</si>
  <si>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</si>
  <si>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</si>
  <si>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</si>
  <si>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</si>
  <si>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</si>
  <si>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</si>
  <si>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</si>
  <si>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</si>
  <si>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</si>
  <si>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</si>
  <si>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</si>
  <si>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</si>
  <si>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</si>
  <si>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</si>
  <si>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</si>
  <si>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</si>
  <si>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</si>
  <si>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</si>
  <si>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</si>
  <si>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</si>
  <si>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</si>
  <si>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</si>
  <si>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</si>
  <si>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</si>
  <si>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</si>
  <si>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</si>
  <si>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</si>
  <si>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</si>
  <si>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</si>
  <si>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</si>
  <si>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</si>
  <si>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</si>
  <si>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</si>
  <si>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</si>
  <si>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</si>
  <si>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</si>
  <si>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</si>
  <si>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</si>
  <si>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</si>
  <si>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</si>
  <si>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</si>
  <si>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</si>
  <si>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</si>
  <si>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</si>
  <si>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</si>
  <si>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</si>
  <si>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</si>
  <si>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</si>
  <si>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</si>
  <si>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</si>
  <si>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</si>
  <si>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</si>
  <si>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</si>
  <si>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</si>
  <si>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</si>
  <si>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</si>
  <si>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</si>
  <si>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</si>
  <si>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</si>
  <si>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</si>
  <si>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</si>
  <si>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</si>
  <si>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</si>
  <si>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</si>
  <si>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</si>
  <si>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</si>
  <si>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</si>
  <si>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</si>
  <si>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</si>
  <si>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</si>
  <si>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</si>
  <si>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</si>
  <si>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</si>
  <si>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</si>
  <si>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</si>
  <si>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</si>
  <si>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</si>
  <si>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</si>
  <si>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</si>
  <si>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</si>
  <si>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</si>
  <si>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</si>
  <si>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</si>
  <si>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</si>
  <si>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</si>
  <si>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</si>
  <si>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</si>
  <si>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</si>
  <si>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</si>
  <si>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</si>
  <si>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</si>
  <si>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</si>
  <si>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</si>
  <si>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</si>
  <si>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</si>
  <si>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</si>
  <si>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</si>
  <si>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</si>
  <si>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</si>
  <si>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</si>
  <si>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</si>
  <si>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</si>
  <si>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</si>
  <si>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</si>
  <si>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</si>
  <si>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</si>
  <si>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</si>
  <si>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</si>
  <si>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</si>
  <si>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</si>
  <si>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</si>
  <si>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</si>
  <si>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</si>
  <si>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</si>
  <si>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</si>
  <si>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</si>
  <si>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</si>
  <si>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</si>
  <si>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</si>
  <si>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</si>
  <si>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</si>
  <si>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</si>
  <si>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</si>
  <si>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</si>
  <si>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</si>
  <si>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</si>
  <si>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</si>
  <si>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</si>
  <si>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</si>
  <si>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</si>
  <si>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</si>
  <si>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</si>
  <si>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</si>
  <si>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</si>
  <si>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</si>
  <si>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</si>
  <si>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</si>
  <si>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</si>
  <si>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</si>
  <si>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</si>
  <si>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</si>
  <si>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</si>
  <si>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</si>
  <si>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</si>
  <si>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</si>
  <si>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</si>
  <si>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</si>
  <si>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</si>
  <si>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</si>
  <si>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</si>
  <si>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</si>
  <si>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</si>
  <si>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</si>
  <si>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</si>
  <si>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</si>
  <si>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</si>
  <si>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</si>
  <si>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</si>
  <si>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</si>
  <si>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</si>
  <si>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</si>
  <si>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</si>
  <si>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</si>
  <si>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</si>
  <si>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</si>
  <si>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</si>
  <si>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</si>
  <si>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</si>
  <si>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</si>
  <si>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</si>
  <si>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</si>
  <si>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</si>
  <si>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</si>
  <si>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</si>
  <si>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</si>
  <si>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</si>
  <si>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</si>
  <si>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</si>
  <si>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</si>
  <si>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</si>
  <si>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</si>
  <si>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</si>
  <si>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</si>
  <si>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</si>
  <si>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</si>
  <si>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</si>
  <si>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</si>
  <si>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</si>
  <si>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</si>
  <si>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</si>
  <si>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</si>
  <si>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</si>
  <si>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</si>
  <si>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</si>
  <si>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</si>
  <si>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</si>
  <si>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</si>
  <si>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</si>
  <si>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</si>
  <si>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</si>
  <si>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</si>
  <si>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</si>
  <si>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</si>
  <si>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</si>
  <si>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</si>
  <si>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</si>
  <si>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</si>
  <si>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</si>
  <si>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</si>
  <si>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</si>
  <si>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</si>
  <si>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</si>
  <si>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</si>
  <si>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</si>
  <si>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</si>
  <si>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</si>
  <si>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</si>
  <si>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</si>
  <si>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</si>
  <si>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</si>
  <si>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</si>
  <si>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</si>
  <si>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</si>
  <si>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</si>
  <si>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</si>
  <si>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</si>
  <si>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</si>
  <si>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</si>
  <si>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</si>
  <si>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</si>
  <si>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</si>
  <si>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</si>
  <si>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</si>
  <si>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</si>
  <si>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</si>
  <si>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</si>
  <si>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</si>
  <si>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</si>
  <si>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</si>
  <si>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</si>
  <si>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</si>
  <si>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</si>
  <si>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</si>
  <si>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</si>
  <si>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</si>
  <si>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</si>
  <si>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</si>
  <si>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</si>
  <si>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</si>
  <si>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</si>
  <si>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</si>
  <si>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</si>
  <si>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</si>
  <si>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</si>
  <si>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</si>
  <si>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</si>
  <si>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</si>
  <si>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</si>
  <si>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</si>
  <si>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</si>
  <si>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</si>
  <si>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</si>
  <si>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</si>
  <si>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</si>
  <si>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</si>
  <si>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</si>
  <si>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</si>
  <si>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</si>
  <si>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</si>
  <si>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</si>
  <si>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</si>
  <si>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</si>
  <si>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</si>
  <si>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</si>
  <si>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</si>
  <si>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</si>
  <si>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</si>
  <si>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</si>
  <si>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</si>
  <si>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</si>
  <si>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</si>
  <si>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</si>
  <si>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</si>
  <si>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</si>
  <si>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</si>
  <si>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</si>
  <si>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</si>
  <si>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</si>
  <si>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</si>
  <si>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</si>
  <si>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</si>
  <si>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</si>
  <si>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</si>
  <si>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</si>
  <si>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</si>
  <si>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</si>
  <si>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</si>
  <si>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</si>
  <si>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</si>
  <si>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</si>
  <si>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</si>
  <si>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</si>
  <si>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</si>
  <si>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</si>
  <si>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</si>
  <si>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</si>
  <si>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</si>
  <si>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</si>
  <si>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</si>
  <si>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</si>
  <si>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</si>
  <si>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</si>
  <si>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</si>
  <si>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</si>
  <si>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</si>
  <si>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</si>
  <si>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</si>
  <si>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</si>
  <si>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</si>
  <si>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</si>
  <si>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</si>
  <si>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</si>
  <si>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</si>
  <si>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</si>
  <si>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</si>
  <si>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</si>
  <si>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</si>
  <si>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</si>
  <si>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</si>
  <si>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</si>
  <si>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</si>
  <si>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</si>
  <si>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</si>
  <si>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</si>
  <si>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</si>
  <si>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</si>
  <si>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</si>
  <si>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</si>
  <si>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</si>
  <si>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</si>
  <si>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</si>
  <si>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</si>
  <si>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</si>
  <si>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</si>
  <si>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</si>
  <si>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</si>
  <si>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</si>
  <si>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</si>
  <si>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</si>
  <si>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</si>
  <si>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</si>
  <si>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</si>
  <si>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</si>
  <si>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</si>
  <si>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</si>
  <si>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</si>
  <si>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</si>
  <si>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</si>
  <si>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</si>
  <si>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</si>
  <si>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</si>
  <si>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</si>
  <si>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</si>
  <si>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</si>
  <si>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</si>
  <si>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</si>
  <si>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</si>
  <si>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</si>
  <si>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</si>
  <si>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</si>
  <si>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</si>
  <si>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</si>
  <si>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</si>
  <si>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</si>
  <si>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</si>
  <si>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</si>
  <si>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</si>
  <si>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</si>
  <si>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</si>
  <si>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</si>
  <si>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</si>
  <si>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</si>
  <si>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</si>
  <si>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</si>
  <si>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</si>
  <si>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</si>
  <si>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</si>
  <si>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</si>
  <si>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</si>
  <si>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</si>
  <si>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</si>
  <si>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</si>
  <si>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</si>
  <si>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</si>
  <si>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</si>
  <si>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</si>
  <si>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</si>
  <si>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</si>
  <si>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</si>
  <si>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</si>
  <si>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</si>
  <si>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</si>
  <si>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</si>
  <si>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</si>
  <si>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</si>
  <si>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</si>
  <si>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</si>
  <si>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</si>
  <si>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</si>
  <si>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</si>
  <si>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</si>
  <si>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</si>
  <si>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</si>
  <si>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</si>
  <si>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</si>
  <si>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</si>
  <si>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</si>
  <si>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</si>
  <si>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</si>
  <si>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</si>
  <si>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</si>
  <si>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</si>
  <si>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</si>
  <si>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</si>
  <si>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</si>
  <si>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</si>
  <si>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</si>
  <si>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</si>
  <si>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</si>
  <si>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</si>
  <si>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</si>
  <si>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</si>
  <si>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</si>
  <si>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</si>
  <si>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</si>
  <si>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</si>
  <si>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</si>
  <si>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</si>
  <si>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</si>
  <si>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</si>
  <si>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</si>
  <si>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</si>
  <si>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</si>
  <si>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</si>
  <si>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</si>
  <si>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</si>
  <si>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</si>
  <si>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</si>
  <si>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</si>
  <si>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</si>
  <si>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</si>
  <si>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</si>
  <si>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</si>
  <si>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</si>
  <si>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</si>
  <si>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</si>
  <si>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</si>
  <si>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</si>
  <si>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</si>
  <si>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</si>
  <si>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</si>
  <si>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</si>
  <si>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</si>
  <si>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</si>
  <si>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</si>
  <si>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</si>
  <si>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</si>
  <si>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</si>
  <si>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</si>
  <si>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</si>
  <si>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</si>
  <si>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</si>
  <si>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</si>
  <si>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</si>
  <si>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</si>
  <si>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</si>
  <si>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</si>
  <si>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</si>
  <si>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</si>
  <si>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</si>
  <si>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</si>
  <si>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</si>
  <si>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</si>
  <si>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</si>
  <si>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</si>
  <si>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</si>
  <si>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</si>
  <si>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</si>
  <si>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</si>
  <si>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</si>
  <si>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</si>
  <si>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</si>
  <si>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</si>
  <si>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</si>
  <si>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</si>
  <si>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</si>
  <si>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</si>
  <si>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</si>
  <si>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</si>
  <si>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</si>
  <si>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</si>
  <si>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</si>
  <si>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</si>
  <si>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</si>
  <si>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</si>
  <si>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</si>
  <si>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</si>
  <si>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</si>
  <si>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</si>
  <si>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</si>
  <si>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</si>
  <si>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</si>
  <si>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</si>
  <si>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</si>
  <si>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</si>
  <si>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</si>
  <si>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</si>
  <si>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</si>
  <si>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</si>
  <si>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</si>
  <si>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</si>
  <si>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</si>
  <si>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</si>
  <si>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</si>
  <si>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</si>
  <si>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</si>
  <si>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</si>
  <si>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</si>
  <si>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</si>
  <si>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</si>
  <si>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</si>
  <si>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</si>
  <si>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</si>
  <si>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</si>
  <si>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</si>
  <si>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</si>
  <si>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</si>
  <si>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</si>
  <si>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</si>
  <si>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</si>
  <si>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</si>
  <si>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</si>
  <si>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</si>
  <si>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</si>
  <si>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</si>
  <si>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</si>
  <si>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</si>
  <si>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</si>
  <si>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</si>
  <si>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</si>
  <si>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</si>
  <si>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</si>
  <si>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</si>
  <si>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</si>
  <si>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</si>
  <si>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</si>
  <si>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</si>
  <si>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</si>
  <si>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</si>
  <si>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</si>
  <si>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</si>
  <si>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</si>
  <si>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</si>
  <si>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</si>
  <si>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</si>
  <si>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</si>
  <si>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</si>
  <si>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</si>
  <si>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</si>
  <si>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</si>
  <si>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</si>
  <si>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</si>
  <si>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</si>
  <si>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</si>
  <si>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</si>
  <si>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</si>
  <si>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</si>
  <si>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</si>
  <si>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</si>
  <si>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</si>
  <si>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</si>
  <si>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</si>
  <si>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</si>
  <si>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</si>
  <si>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</si>
  <si>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</si>
  <si>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</si>
  <si>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</si>
  <si>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</si>
  <si>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</si>
  <si>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</si>
  <si>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</si>
  <si>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</si>
  <si>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</si>
  <si>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</si>
  <si>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</si>
  <si>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</si>
  <si>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</si>
  <si>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</si>
  <si>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</si>
  <si>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</si>
  <si>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</si>
  <si>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</si>
  <si>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</si>
  <si>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</si>
  <si>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</si>
  <si>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</si>
  <si>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</si>
  <si>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</si>
  <si>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</si>
  <si>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</si>
  <si>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</si>
  <si>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</si>
  <si>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</si>
  <si>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</si>
  <si>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</si>
  <si>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</si>
  <si>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</si>
  <si>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</si>
  <si>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</si>
  <si>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</si>
  <si>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</si>
  <si>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</si>
  <si>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</si>
  <si>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</si>
  <si>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</si>
  <si>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</si>
  <si>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</si>
  <si>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</si>
  <si>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</si>
  <si>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</si>
  <si>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</si>
  <si>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</si>
  <si>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</si>
  <si>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</si>
  <si>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</si>
  <si>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</si>
  <si>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</si>
  <si>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</si>
  <si>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</si>
  <si>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</si>
  <si>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</si>
  <si>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</si>
  <si>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</si>
  <si>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</si>
  <si>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</si>
  <si>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</si>
  <si>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</si>
  <si>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</si>
  <si>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</si>
  <si>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</si>
  <si>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</si>
  <si>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</si>
  <si>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</si>
  <si>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</si>
  <si>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</si>
  <si>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</si>
  <si>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</si>
  <si>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</si>
  <si>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</si>
  <si>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</si>
  <si>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</si>
  <si>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</si>
  <si>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</si>
  <si>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</si>
  <si>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</si>
  <si>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</si>
  <si>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</si>
  <si>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</si>
  <si>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</si>
  <si>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</si>
  <si>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</si>
  <si>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</si>
  <si>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</si>
  <si>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</si>
  <si>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</si>
  <si>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</si>
  <si>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</si>
  <si>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</si>
  <si>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</si>
  <si>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</si>
  <si>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</si>
  <si>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</si>
  <si>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</si>
  <si>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</si>
  <si>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</si>
  <si>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</si>
  <si>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</si>
  <si>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</si>
  <si>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</si>
  <si>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</si>
  <si>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</si>
  <si>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</si>
  <si>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</si>
  <si>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</si>
  <si>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</si>
  <si>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</si>
  <si>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</si>
  <si>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</si>
  <si>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</si>
  <si>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</si>
  <si>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</si>
  <si>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</si>
  <si>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</si>
  <si>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</si>
  <si>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</si>
  <si>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</si>
  <si>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</si>
  <si>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</si>
  <si>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</si>
  <si>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</si>
  <si>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</si>
  <si>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</si>
  <si>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</si>
  <si>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</si>
  <si>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</si>
  <si>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</si>
  <si>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</si>
  <si>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</si>
  <si>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</si>
  <si>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</si>
  <si>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</si>
  <si>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</si>
  <si>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</si>
  <si>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</si>
  <si>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</si>
  <si>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</si>
  <si>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</si>
  <si>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</si>
  <si>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</si>
  <si>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</si>
  <si>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</si>
  <si>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</si>
  <si>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</si>
  <si>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</si>
  <si>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</si>
  <si>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</si>
  <si>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</si>
  <si>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</si>
  <si>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</si>
  <si>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</si>
  <si>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</si>
  <si>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</si>
  <si>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</si>
  <si>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</si>
  <si>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</si>
  <si>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</si>
  <si>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</si>
  <si>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</si>
  <si>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</si>
  <si>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</si>
  <si>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</si>
  <si>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</si>
  <si>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</si>
  <si>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</si>
  <si>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</si>
  <si>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</si>
  <si>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</si>
  <si>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</si>
  <si>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</si>
  <si>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</si>
  <si>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</si>
  <si>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</si>
  <si>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</si>
  <si>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</si>
  <si>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</si>
  <si>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</si>
  <si>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</si>
  <si>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</si>
  <si>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</si>
  <si>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</si>
  <si>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</si>
  <si>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</si>
  <si>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</si>
  <si>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</si>
  <si>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</si>
  <si>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</si>
  <si>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</si>
  <si>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</si>
  <si>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</si>
  <si>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</si>
  <si>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</si>
  <si>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</si>
  <si>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</si>
  <si>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</si>
  <si>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</si>
  <si>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</si>
  <si>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</si>
  <si>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</si>
  <si>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</si>
  <si>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</si>
  <si>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</si>
  <si>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</si>
  <si>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</si>
  <si>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</si>
  <si>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</si>
  <si>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</si>
  <si>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</si>
  <si>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</si>
  <si>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</si>
  <si>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</si>
  <si>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</si>
  <si>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</si>
  <si>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</si>
  <si>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</si>
  <si>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</si>
  <si>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</si>
  <si>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</si>
  <si>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</si>
  <si>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</si>
  <si>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</si>
  <si>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</si>
  <si>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</si>
  <si>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</si>
  <si>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</si>
  <si>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</si>
  <si>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</si>
  <si>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</si>
  <si>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</si>
  <si>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</si>
  <si>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</si>
  <si>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</si>
  <si>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</si>
  <si>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</si>
  <si>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</si>
  <si>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</si>
  <si>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</si>
  <si>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</si>
  <si>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</si>
  <si>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</si>
  <si>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</si>
  <si>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</si>
  <si>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</si>
  <si>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</si>
  <si>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</si>
  <si>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</si>
  <si>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</si>
  <si>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</si>
  <si>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</si>
  <si>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</si>
  <si>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</si>
  <si>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</si>
  <si>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</si>
  <si>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</si>
  <si>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</si>
  <si>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</si>
  <si>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</si>
  <si>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</si>
  <si>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</si>
  <si>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</si>
  <si>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</si>
  <si>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</si>
  <si>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</si>
  <si>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</si>
  <si>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</si>
  <si>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</si>
  <si>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</si>
  <si>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</si>
  <si>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</si>
  <si>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</si>
  <si>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</si>
  <si>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</si>
  <si>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</si>
  <si>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</si>
  <si>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</si>
  <si>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</si>
  <si>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</si>
  <si>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</si>
  <si>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</si>
  <si>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</si>
  <si>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</si>
  <si>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</si>
  <si>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</si>
  <si>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</si>
  <si>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</si>
  <si>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</si>
  <si>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</si>
  <si>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</si>
  <si>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</si>
  <si>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</si>
  <si>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</si>
  <si>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</si>
  <si>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</si>
  <si>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</si>
  <si>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</si>
  <si>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</si>
  <si>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</si>
  <si>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</si>
  <si>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</si>
  <si>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</si>
  <si>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</si>
  <si>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</si>
  <si>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</si>
  <si>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</si>
  <si>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</si>
  <si>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</si>
  <si>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</si>
  <si>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</si>
  <si>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</si>
  <si>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</si>
  <si>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</si>
  <si>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</si>
  <si>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</si>
  <si>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</si>
  <si>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</si>
  <si>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</si>
  <si>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</si>
  <si>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</si>
  <si>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</si>
  <si>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</si>
  <si>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</si>
  <si>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</si>
  <si>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</si>
  <si>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</si>
  <si>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</si>
  <si>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</si>
  <si>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</si>
  <si>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</si>
  <si>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</si>
  <si>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</si>
  <si>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</si>
  <si>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</si>
  <si>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</si>
  <si>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</si>
  <si>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</si>
  <si>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</si>
  <si>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</si>
  <si>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</si>
  <si>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</si>
  <si>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</si>
  <si>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</si>
  <si>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</si>
  <si>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</si>
  <si>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</si>
  <si>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</si>
  <si>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</si>
  <si>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</si>
  <si>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</si>
  <si>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</si>
  <si>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</si>
  <si>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</si>
  <si>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</si>
  <si>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</si>
  <si>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</si>
  <si>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</si>
  <si>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</si>
  <si>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</si>
  <si>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</si>
  <si>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</si>
  <si>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</si>
  <si>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</si>
  <si>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</si>
  <si>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</si>
  <si>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</si>
  <si>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</si>
  <si>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</si>
  <si>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</si>
  <si>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</si>
  <si>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</si>
  <si>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</si>
  <si>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</si>
  <si>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</si>
  <si>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</si>
  <si>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</si>
  <si>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</si>
  <si>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</si>
  <si>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</si>
  <si>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</si>
  <si>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</si>
  <si>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</si>
  <si>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</si>
  <si>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</si>
  <si>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</si>
  <si>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</si>
  <si>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</si>
  <si>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</si>
  <si>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</si>
  <si>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</si>
  <si>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</si>
  <si>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</si>
  <si>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</si>
  <si>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</si>
  <si>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</si>
  <si>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</si>
  <si>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</si>
  <si>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</si>
  <si>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</si>
  <si>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</si>
  <si>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</si>
  <si>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</si>
  <si>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</si>
  <si>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</si>
  <si>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</si>
  <si>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</si>
  <si>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</si>
  <si>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</si>
  <si>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</si>
  <si>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</si>
  <si>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</si>
  <si>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</si>
  <si>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</si>
  <si>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</si>
  <si>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</si>
  <si>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</si>
  <si>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</si>
  <si>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</si>
  <si>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</si>
  <si>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</si>
  <si>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</si>
  <si>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</si>
  <si>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</si>
  <si>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</si>
  <si>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</si>
  <si>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</si>
  <si>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</si>
  <si>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</si>
  <si>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</si>
  <si>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</si>
  <si>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</si>
  <si>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</si>
  <si>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</si>
  <si>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</si>
  <si>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</si>
  <si>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</si>
  <si>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</si>
  <si>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</si>
  <si>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</si>
  <si>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</si>
  <si>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</si>
  <si>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</si>
  <si>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</si>
  <si>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</si>
  <si>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</si>
  <si>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</si>
  <si>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</si>
  <si>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</si>
  <si>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</si>
  <si>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</si>
  <si>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</si>
  <si>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</si>
  <si>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</si>
  <si>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</si>
  <si>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</si>
  <si>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</si>
  <si>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</si>
  <si>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</si>
  <si>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</si>
  <si>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</si>
  <si>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</si>
  <si>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</si>
  <si>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</si>
  <si>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</si>
  <si>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</si>
  <si>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</si>
  <si>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</si>
  <si>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</si>
  <si>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</si>
  <si>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</si>
  <si>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</si>
  <si>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</si>
  <si>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</si>
  <si>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</si>
  <si>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</si>
  <si>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</si>
  <si>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</si>
  <si>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</si>
  <si>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</si>
  <si>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</si>
  <si>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</si>
  <si>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</si>
  <si>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</si>
  <si>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</si>
  <si>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</si>
  <si>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</si>
  <si>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</si>
  <si>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</si>
  <si>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</si>
  <si>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</si>
  <si>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</si>
  <si>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</si>
  <si>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</si>
  <si>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</si>
  <si>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</si>
  <si>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</si>
  <si>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</si>
  <si>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</si>
  <si>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</si>
  <si>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</si>
  <si>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</si>
  <si>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</si>
  <si>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</si>
  <si>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</si>
  <si>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</si>
  <si>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</si>
  <si>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</si>
  <si>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</si>
  <si>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</si>
  <si>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</si>
  <si>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</si>
  <si>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</si>
  <si>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</si>
  <si>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</si>
  <si>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</si>
  <si>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</si>
  <si>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</si>
  <si>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</si>
  <si>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</si>
  <si>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</si>
  <si>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</si>
  <si>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</si>
  <si>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</si>
  <si>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</si>
  <si>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</si>
  <si>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</si>
  <si>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</si>
  <si>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</si>
  <si>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</si>
  <si>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</si>
  <si>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</si>
  <si>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</si>
  <si>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</si>
  <si>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</si>
  <si>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</si>
  <si>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</si>
  <si>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</si>
  <si>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</si>
  <si>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</si>
  <si>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</si>
  <si>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</si>
  <si>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</si>
  <si>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</si>
  <si>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</si>
  <si>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</si>
  <si>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</si>
  <si>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</si>
  <si>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</si>
  <si>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</si>
  <si>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</si>
  <si>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</si>
  <si>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</si>
  <si>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</si>
  <si>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</si>
  <si>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</si>
  <si>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</si>
  <si>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</si>
  <si>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</si>
  <si>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</si>
  <si>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</si>
  <si>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</si>
  <si>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</si>
  <si>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</si>
  <si>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</si>
  <si>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</si>
  <si>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</si>
  <si>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</si>
  <si>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</si>
  <si>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</si>
  <si>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</si>
  <si>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</si>
  <si>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</si>
  <si>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</si>
  <si>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</si>
  <si>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</si>
  <si>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</si>
  <si>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</si>
  <si>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</si>
  <si>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</si>
  <si>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</si>
  <si>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</si>
  <si>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</si>
  <si>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</si>
  <si>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</si>
  <si>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</si>
  <si>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</si>
  <si>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</si>
  <si>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</si>
  <si>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</si>
  <si>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</si>
  <si>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</si>
  <si>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</si>
  <si>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</si>
  <si>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</si>
  <si>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</si>
  <si>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</si>
  <si>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</si>
  <si>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</si>
  <si>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</si>
  <si>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</si>
  <si>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</si>
  <si>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</si>
  <si>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</si>
  <si>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</si>
  <si>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</si>
  <si>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</si>
  <si>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</si>
  <si>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</si>
  <si>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</si>
  <si>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</si>
  <si>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</si>
  <si>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</si>
  <si>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</si>
  <si>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</si>
  <si>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</si>
  <si>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</si>
  <si>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</si>
  <si>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</si>
  <si>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</si>
  <si>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</si>
  <si>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</si>
  <si>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</si>
  <si>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</si>
  <si>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</si>
  <si>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</si>
  <si>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</si>
  <si>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</si>
  <si>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</si>
  <si>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</si>
  <si>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</si>
  <si>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</si>
  <si>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</si>
  <si>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</si>
  <si>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</si>
  <si>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</si>
  <si>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</si>
  <si>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</si>
  <si>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</si>
  <si>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</si>
  <si>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</si>
  <si>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</si>
  <si>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</si>
  <si>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</si>
  <si>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</si>
  <si>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</si>
  <si>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</si>
  <si>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</si>
  <si>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</si>
  <si>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</si>
  <si>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</si>
  <si>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</si>
  <si>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</si>
  <si>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</si>
  <si>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</si>
  <si>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</si>
  <si>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</si>
  <si>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</si>
  <si>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</si>
  <si>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</si>
  <si>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</si>
  <si>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</si>
  <si>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</si>
  <si>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</si>
  <si>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</si>
  <si>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</si>
  <si>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</si>
  <si>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</si>
  <si>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</si>
  <si>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</si>
  <si>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</si>
  <si>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</si>
  <si>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</si>
  <si>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</si>
  <si>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</si>
  <si>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</si>
  <si>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</si>
  <si>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</si>
  <si>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</si>
  <si>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</si>
  <si>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</si>
  <si>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</si>
  <si>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</si>
  <si>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</si>
  <si>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</si>
  <si>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</si>
  <si>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</si>
  <si>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</si>
  <si>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</si>
  <si>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</si>
  <si>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</si>
  <si>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</si>
  <si>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</si>
  <si>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</si>
  <si>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</si>
  <si>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</si>
  <si>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</si>
  <si>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</si>
  <si>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</si>
  <si>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</si>
  <si>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</si>
  <si>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</si>
  <si>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</si>
  <si>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</si>
  <si>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</si>
  <si>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</si>
  <si>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</si>
  <si>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</si>
  <si>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</si>
  <si>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</si>
  <si>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</si>
  <si>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</si>
  <si>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</si>
  <si>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</si>
  <si>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</si>
  <si>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</si>
  <si>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</si>
  <si>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</si>
  <si>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</si>
  <si>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</si>
  <si>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</si>
  <si>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</si>
  <si>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</si>
  <si>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</si>
  <si>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</si>
  <si>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</si>
  <si>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</si>
  <si>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</si>
  <si>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</si>
  <si>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</si>
  <si>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</si>
  <si>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</si>
  <si>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</si>
  <si>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</si>
  <si>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</si>
  <si>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</si>
  <si>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</si>
  <si>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</si>
  <si>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</si>
  <si>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</si>
  <si>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</si>
  <si>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</si>
  <si>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</si>
  <si>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</si>
  <si>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</si>
  <si>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</si>
  <si>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</si>
  <si>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</si>
  <si>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</si>
  <si>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</si>
  <si>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</si>
  <si>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</si>
  <si>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</si>
  <si>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</si>
  <si>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</si>
  <si>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</si>
  <si>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</si>
  <si>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</si>
  <si>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</si>
  <si>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</si>
  <si>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</si>
  <si>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</si>
  <si>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</si>
  <si>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</si>
  <si>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</si>
  <si>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</si>
  <si>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</si>
  <si>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</si>
  <si>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</si>
  <si>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</si>
  <si>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</si>
  <si>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</si>
  <si>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</si>
  <si>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</si>
  <si>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</si>
  <si>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</si>
  <si>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</si>
  <si>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</si>
  <si>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</si>
  <si>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</si>
  <si>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</si>
  <si>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</si>
  <si>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</si>
  <si>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</si>
  <si>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</si>
  <si>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</si>
  <si>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</si>
  <si>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</si>
  <si>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</si>
  <si>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</si>
  <si>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</si>
  <si>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</si>
  <si>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</si>
  <si>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</si>
  <si>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</si>
  <si>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</si>
  <si>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</si>
  <si>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</si>
  <si>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</si>
  <si>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</si>
  <si>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</si>
  <si>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</si>
  <si>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</si>
  <si>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</si>
  <si>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</si>
  <si>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</si>
  <si>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</si>
  <si>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</si>
  <si>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</si>
  <si>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</si>
  <si>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</si>
  <si>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</si>
  <si>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</si>
  <si>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</si>
  <si>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</si>
  <si>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</si>
  <si>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</si>
  <si>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</si>
  <si>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</si>
  <si>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</si>
  <si>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</si>
  <si>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</si>
  <si>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</si>
  <si>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</si>
  <si>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</si>
  <si>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</si>
  <si>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</si>
  <si>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</si>
  <si>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</si>
  <si>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</si>
  <si>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</si>
  <si>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</si>
  <si>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</si>
  <si>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</si>
  <si>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</si>
  <si>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</si>
  <si>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</si>
  <si>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</si>
  <si>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</si>
  <si>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</si>
  <si>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</si>
  <si>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</si>
  <si>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</si>
  <si>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</si>
  <si>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</si>
  <si>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</si>
  <si>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</si>
  <si>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</si>
  <si>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</si>
  <si>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</si>
  <si>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</si>
  <si>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</si>
  <si>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</si>
  <si>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</si>
  <si>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</si>
  <si>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</si>
  <si>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</si>
  <si>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</si>
  <si>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</si>
  <si>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</si>
  <si>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</si>
  <si>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</si>
  <si>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</si>
  <si>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</si>
  <si>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</si>
  <si>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</si>
  <si>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</si>
  <si>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</si>
  <si>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</si>
  <si>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</si>
  <si>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</si>
  <si>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</si>
  <si>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</si>
  <si>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</si>
  <si>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</si>
  <si>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</si>
  <si>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</si>
  <si>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</si>
  <si>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</si>
  <si>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</si>
  <si>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</si>
  <si>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</si>
  <si>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</si>
  <si>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</si>
  <si>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</si>
  <si>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</si>
  <si>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</si>
  <si>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</si>
  <si>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</si>
  <si>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</si>
  <si>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</si>
  <si>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</si>
  <si>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</si>
  <si>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</si>
  <si>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</si>
  <si>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</si>
  <si>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</si>
  <si>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</si>
  <si>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</si>
  <si>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</si>
  <si>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</si>
  <si>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</si>
  <si>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</si>
  <si>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</si>
  <si>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</si>
  <si>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</si>
  <si>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</si>
  <si>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</si>
  <si>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</si>
  <si>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</si>
  <si>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</si>
  <si>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</si>
  <si>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</si>
  <si>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</si>
  <si>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</si>
  <si>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</si>
  <si>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</si>
  <si>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</si>
  <si>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</si>
  <si>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</si>
  <si>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</si>
  <si>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</si>
  <si>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</si>
  <si>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</si>
  <si>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</si>
  <si>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</si>
  <si>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</si>
  <si>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</si>
  <si>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</si>
  <si>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</si>
  <si>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</si>
  <si>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</si>
  <si>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</si>
  <si>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</si>
  <si>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</si>
  <si>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</si>
  <si>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</si>
  <si>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</si>
  <si>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</si>
  <si>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</si>
  <si>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</si>
  <si>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</si>
  <si>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</si>
  <si>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</si>
  <si>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</si>
  <si>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</si>
  <si>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</si>
  <si>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</si>
  <si>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</si>
  <si>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</si>
  <si>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</si>
  <si>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</si>
  <si>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</si>
  <si>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</si>
  <si>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</si>
  <si>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</si>
  <si>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</si>
  <si>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</si>
  <si>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</si>
  <si>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</si>
  <si>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</si>
  <si>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</si>
  <si>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</si>
  <si>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</si>
  <si>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</si>
  <si>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</si>
  <si>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</si>
  <si>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</si>
  <si>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</si>
  <si>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</si>
  <si>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</si>
  <si>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</si>
  <si>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</si>
  <si>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</si>
  <si>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</si>
  <si>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</si>
  <si>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</si>
  <si>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</si>
  <si>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</si>
  <si>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</si>
  <si>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</si>
  <si>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</si>
  <si>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</si>
  <si>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</si>
  <si>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</si>
  <si>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</si>
  <si>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</si>
  <si>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</si>
  <si>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</si>
  <si>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</si>
  <si>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</si>
  <si>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</si>
  <si>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</si>
  <si>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</si>
  <si>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</si>
  <si>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</si>
  <si>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</si>
  <si>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</si>
  <si>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</si>
  <si>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</si>
  <si>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</si>
  <si>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</si>
  <si>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</si>
  <si>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</si>
  <si>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</si>
  <si>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</si>
  <si>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</si>
  <si>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</si>
  <si>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</si>
  <si>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</si>
  <si>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</si>
  <si>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</si>
  <si>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</si>
  <si>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</si>
  <si>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</si>
  <si>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</si>
  <si>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</si>
  <si>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</si>
  <si>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</si>
  <si>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</si>
  <si>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</si>
  <si>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</si>
  <si>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</si>
  <si>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</si>
  <si>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</si>
  <si>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</si>
  <si>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</si>
  <si>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</si>
  <si>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</si>
  <si>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</si>
  <si>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</si>
  <si>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</si>
  <si>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</si>
  <si>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</si>
  <si>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</si>
  <si>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</si>
  <si>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</si>
  <si>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</si>
  <si>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</si>
  <si>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</si>
  <si>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</si>
  <si>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</si>
  <si>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</si>
  <si>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</si>
  <si>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</si>
  <si>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</si>
  <si>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</si>
  <si>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</si>
  <si>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</si>
  <si>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</si>
  <si>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</si>
  <si>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</si>
  <si>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</si>
  <si>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</si>
  <si>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</si>
  <si>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</si>
  <si>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</si>
  <si>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</si>
  <si>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</si>
  <si>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</si>
  <si>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</si>
  <si>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</si>
  <si>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</si>
  <si>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</si>
  <si>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</si>
  <si>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</si>
  <si>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</si>
  <si>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</si>
  <si>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</si>
  <si>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</si>
  <si>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</si>
  <si>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</si>
  <si>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</si>
  <si>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</si>
  <si>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</si>
  <si>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</si>
  <si>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</si>
  <si>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</si>
  <si>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</si>
  <si>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</si>
  <si>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</si>
  <si>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</si>
  <si>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</si>
  <si>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</si>
  <si>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</si>
  <si>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</si>
  <si>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</si>
  <si>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</si>
  <si>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</si>
  <si>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</si>
  <si>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</si>
  <si>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</si>
  <si>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</si>
  <si>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</si>
  <si>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</si>
  <si>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</si>
  <si>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</si>
  <si>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</si>
  <si>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</si>
  <si>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</si>
  <si>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</si>
  <si>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</si>
  <si>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</si>
  <si>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</si>
  <si>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</si>
  <si>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</si>
  <si>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</si>
  <si>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</si>
  <si>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</si>
  <si>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</si>
  <si>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</si>
  <si>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</si>
  <si>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</si>
  <si>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</si>
  <si>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</si>
  <si>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</si>
  <si>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</si>
  <si>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</si>
  <si>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</si>
  <si>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</si>
  <si>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</si>
  <si>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</si>
  <si>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</si>
  <si>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</si>
  <si>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</si>
  <si>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</si>
  <si>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</si>
  <si>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</si>
  <si>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</si>
  <si>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</si>
  <si>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</si>
  <si>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</si>
  <si>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</si>
  <si>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</si>
  <si>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</si>
  <si>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</si>
  <si>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</si>
  <si>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</si>
  <si>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</si>
  <si>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</si>
  <si>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</si>
  <si>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</si>
  <si>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</si>
  <si>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</si>
  <si>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</si>
  <si>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</si>
  <si>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</si>
  <si>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</si>
  <si>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</si>
  <si>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</si>
  <si>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</si>
  <si>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</si>
  <si>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</si>
  <si>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</si>
  <si>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</si>
  <si>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</si>
  <si>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</si>
  <si>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</si>
  <si>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</si>
  <si>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</si>
  <si>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</si>
  <si>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</si>
  <si>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</si>
  <si>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</si>
  <si>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</si>
  <si>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</si>
  <si>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</si>
  <si>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</si>
  <si>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</si>
  <si>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</si>
  <si>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</si>
  <si>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</si>
  <si>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</si>
  <si>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</si>
  <si>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</si>
  <si>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</si>
  <si>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</si>
  <si>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</si>
  <si>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</si>
  <si>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</si>
  <si>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</si>
  <si>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</si>
  <si>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</si>
  <si>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</si>
  <si>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</si>
  <si>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</si>
  <si>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</si>
  <si>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</si>
  <si>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</si>
  <si>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</si>
  <si>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</si>
  <si>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</si>
  <si>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</si>
  <si>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</si>
  <si>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</si>
  <si>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</si>
  <si>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</si>
  <si>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</si>
  <si>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</si>
  <si>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</si>
  <si>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</si>
  <si>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</si>
  <si>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</si>
  <si>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</si>
  <si>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</si>
  <si>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</si>
  <si>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</si>
  <si>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</si>
  <si>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</si>
  <si>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</si>
  <si>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</si>
  <si>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</si>
  <si>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</si>
  <si>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</si>
  <si>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</si>
  <si>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</si>
  <si>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</si>
  <si>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</si>
  <si>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</si>
  <si>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</si>
  <si>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</si>
  <si>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</si>
  <si>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</si>
  <si>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</si>
  <si>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</si>
  <si>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</si>
  <si>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</si>
  <si>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</si>
  <si>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</si>
  <si>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</si>
  <si>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</si>
  <si>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</si>
  <si>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</si>
  <si>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</si>
  <si>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</si>
  <si>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</si>
  <si>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</si>
  <si>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</si>
  <si>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</si>
  <si>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</si>
  <si>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</si>
  <si>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</si>
  <si>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</si>
  <si>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</si>
  <si>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</si>
  <si>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</si>
  <si>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</si>
  <si>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</si>
  <si>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</si>
  <si>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</si>
  <si>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</si>
  <si>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</si>
  <si>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</si>
  <si>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</si>
  <si>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</si>
  <si>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</si>
  <si>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</si>
  <si>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</si>
  <si>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</si>
  <si>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</si>
  <si>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</si>
  <si>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</si>
  <si>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</si>
  <si>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</si>
  <si>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</si>
  <si>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</si>
  <si>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</si>
  <si>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</si>
  <si>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</si>
  <si>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</si>
  <si>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</si>
  <si>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</si>
  <si>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</si>
  <si>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</si>
  <si>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</si>
  <si>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</si>
  <si>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</si>
  <si>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</si>
  <si>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</si>
  <si>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</si>
  <si>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</si>
  <si>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</si>
  <si>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</si>
  <si>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</si>
  <si>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</si>
  <si>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</si>
  <si>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</si>
  <si>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</si>
  <si>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</si>
  <si>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</si>
  <si>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</si>
  <si>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</si>
  <si>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</si>
  <si>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</si>
  <si>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</si>
  <si>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</si>
  <si>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</si>
  <si>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</si>
  <si>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</si>
  <si>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</si>
  <si>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</si>
  <si>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</si>
  <si>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</si>
  <si>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</si>
  <si>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</si>
  <si>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</si>
  <si>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</si>
  <si>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</si>
  <si>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</si>
  <si>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</si>
  <si>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</si>
  <si>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</si>
  <si>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</si>
  <si>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</si>
  <si>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</si>
  <si>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</si>
  <si>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</si>
  <si>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</si>
  <si>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</si>
  <si>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</si>
  <si>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</si>
  <si>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</si>
  <si>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</si>
  <si>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</si>
  <si>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</si>
  <si>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</si>
  <si>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</si>
  <si>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</si>
  <si>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</si>
  <si>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</si>
  <si>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</si>
  <si>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</si>
  <si>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</si>
  <si>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</si>
  <si>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</si>
  <si>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</si>
  <si>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</si>
  <si>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</si>
  <si>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</si>
  <si>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</si>
  <si>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</si>
  <si>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</si>
  <si>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</si>
  <si>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</si>
  <si>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</si>
  <si>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</si>
  <si>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</si>
  <si>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</si>
  <si>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</si>
  <si>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</si>
  <si>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</si>
  <si>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</si>
  <si>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</si>
  <si>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</si>
  <si>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</si>
  <si>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</si>
  <si>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</si>
  <si>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</si>
  <si>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</si>
  <si>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</si>
  <si>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</si>
  <si>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</si>
  <si>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</si>
  <si>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</si>
  <si>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</si>
  <si>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</si>
  <si>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</si>
  <si>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</si>
  <si>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</si>
  <si>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</si>
  <si>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</si>
  <si>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</si>
  <si>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</si>
  <si>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</si>
  <si>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</si>
  <si>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</si>
  <si>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</si>
  <si>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</si>
  <si>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</si>
  <si>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</si>
  <si>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</si>
  <si>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</si>
  <si>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</si>
  <si>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</si>
  <si>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</si>
  <si>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</si>
  <si>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</si>
  <si>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</si>
  <si>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</si>
  <si>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</si>
  <si>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</si>
  <si>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</si>
  <si>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</si>
  <si>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</si>
  <si>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</si>
  <si>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</si>
  <si>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</si>
  <si>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</si>
  <si>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</si>
  <si>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</si>
  <si>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</si>
  <si>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</si>
  <si>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</si>
  <si>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</si>
  <si>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</si>
  <si>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</si>
  <si>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</si>
  <si>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</si>
  <si>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</si>
  <si>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</si>
  <si>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</si>
  <si>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</si>
  <si>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</si>
  <si>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</si>
  <si>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</si>
  <si>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</si>
  <si>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</si>
  <si>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</si>
  <si>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</si>
  <si>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</si>
  <si>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</si>
  <si>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</si>
  <si>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</si>
  <si>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</si>
  <si>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</si>
  <si>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</si>
  <si>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</si>
  <si>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</si>
  <si>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</si>
  <si>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</si>
  <si>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</si>
  <si>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</si>
  <si>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</si>
  <si>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</si>
  <si>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</si>
  <si>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</si>
  <si>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</si>
  <si>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</si>
  <si>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</si>
  <si>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</si>
  <si>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</si>
  <si>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</si>
  <si>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</si>
  <si>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</si>
  <si>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</si>
  <si>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</si>
  <si>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</si>
  <si>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</si>
  <si>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</si>
  <si>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</si>
  <si>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</si>
  <si>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</si>
  <si>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</si>
  <si>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</si>
  <si>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</si>
  <si>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</si>
  <si>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</si>
  <si>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</si>
  <si>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</si>
  <si>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</si>
  <si>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</si>
  <si>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</si>
  <si>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</si>
  <si>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</si>
  <si>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</si>
  <si>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</si>
  <si>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</si>
  <si>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</si>
  <si>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</si>
  <si>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</si>
  <si>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</si>
  <si>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</si>
  <si>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</si>
  <si>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</si>
  <si>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</si>
  <si>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</si>
  <si>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</si>
  <si>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</si>
  <si>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</si>
  <si>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</si>
  <si>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</si>
  <si>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</si>
  <si>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</si>
  <si>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</si>
  <si>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</si>
  <si>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</si>
  <si>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</si>
  <si>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</si>
  <si>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</si>
  <si>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</si>
  <si>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</si>
  <si>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</si>
  <si>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</si>
  <si>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</si>
  <si>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</si>
  <si>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</si>
  <si>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</si>
  <si>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</si>
  <si>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</si>
  <si>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</si>
  <si>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</si>
  <si>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</si>
  <si>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</si>
  <si>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</si>
  <si>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</si>
  <si>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</si>
  <si>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</si>
  <si>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</si>
  <si>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</si>
  <si>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</si>
  <si>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</si>
  <si>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</si>
  <si>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</si>
  <si>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</si>
  <si>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</si>
  <si>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</si>
  <si>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</si>
  <si>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</si>
  <si>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</si>
  <si>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</si>
  <si>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</si>
  <si>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</si>
  <si>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</si>
  <si>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</si>
  <si>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</si>
  <si>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</si>
  <si>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</si>
  <si>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</si>
  <si>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</si>
  <si>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</si>
  <si>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</si>
  <si>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</si>
  <si>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</si>
  <si>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</si>
  <si>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</si>
  <si>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</si>
  <si>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</si>
  <si>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</si>
  <si>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</si>
  <si>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</si>
  <si>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</si>
  <si>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</si>
  <si>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</si>
  <si>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</si>
  <si>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</si>
  <si>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</si>
  <si>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</si>
  <si>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</si>
  <si>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</si>
  <si>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</si>
  <si>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</si>
  <si>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</si>
  <si>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</si>
  <si>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</si>
  <si>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</si>
  <si>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</si>
  <si>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</si>
  <si>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</si>
  <si>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</si>
  <si>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</si>
  <si>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</si>
  <si>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</si>
  <si>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</si>
  <si>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</si>
  <si>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</si>
  <si>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</si>
  <si>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</si>
  <si>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</si>
  <si>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</si>
  <si>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</si>
  <si>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</si>
  <si>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</si>
  <si>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</si>
  <si>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</si>
  <si>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</si>
  <si>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</si>
  <si>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</si>
  <si>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</si>
  <si>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</si>
  <si>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</si>
  <si>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</si>
  <si>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</si>
  <si>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</si>
  <si>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</si>
  <si>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</si>
  <si>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</si>
  <si>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</si>
  <si>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</si>
  <si>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</si>
  <si>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</si>
  <si>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</si>
  <si>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</si>
  <si>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</si>
  <si>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</si>
  <si>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</si>
  <si>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</si>
  <si>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</si>
  <si>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</si>
  <si>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</si>
  <si>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</si>
  <si>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</si>
  <si>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</si>
  <si>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</si>
  <si>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</si>
  <si>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</si>
  <si>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</si>
  <si>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</si>
  <si>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</si>
  <si>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</si>
  <si>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</si>
  <si>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</si>
  <si>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</si>
  <si>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</si>
  <si>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</si>
  <si>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</si>
  <si>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</si>
  <si>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</si>
  <si>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</si>
  <si>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</si>
  <si>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</si>
  <si>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</si>
  <si>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</si>
  <si>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</si>
  <si>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</si>
  <si>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</si>
  <si>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</si>
  <si>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</si>
  <si>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</si>
  <si>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</si>
  <si>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</si>
  <si>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</si>
  <si>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</si>
  <si>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</si>
  <si>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</si>
  <si>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</si>
  <si>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</si>
  <si>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</si>
  <si>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</si>
  <si>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</si>
  <si>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</si>
  <si>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</si>
  <si>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</si>
  <si>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</si>
  <si>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</si>
  <si>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</si>
  <si>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</si>
  <si>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</si>
  <si>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</si>
  <si>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</si>
  <si>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</si>
  <si>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</si>
  <si>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</si>
  <si>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</si>
  <si>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</si>
  <si>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</si>
  <si>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</si>
  <si>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</si>
  <si>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</si>
  <si>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</si>
  <si>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</si>
  <si>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</si>
  <si>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</si>
  <si>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</si>
  <si>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</si>
  <si>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</si>
  <si>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</si>
  <si>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</si>
  <si>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</si>
  <si>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</si>
  <si>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</si>
  <si>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</si>
  <si>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</si>
  <si>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</si>
  <si>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</si>
  <si>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</si>
  <si>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</si>
  <si>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</si>
  <si>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</si>
  <si>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</si>
  <si>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</si>
  <si>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</si>
  <si>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</si>
  <si>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</si>
  <si>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</si>
  <si>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</si>
  <si>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</si>
  <si>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</si>
  <si>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</si>
  <si>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</si>
  <si>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</si>
  <si>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</si>
  <si>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</si>
  <si>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</si>
  <si>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</si>
  <si>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</si>
  <si>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</si>
  <si>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</si>
  <si>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</si>
  <si>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</si>
  <si>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</si>
  <si>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</si>
  <si>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</si>
  <si>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</si>
  <si>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</si>
  <si>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</si>
  <si>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</si>
  <si>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</si>
  <si>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</si>
  <si>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</si>
  <si>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</si>
  <si>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</si>
  <si>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</si>
  <si>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</si>
  <si>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</si>
  <si>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</si>
  <si>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</si>
  <si>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</si>
  <si>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</si>
  <si>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</si>
  <si>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</si>
  <si>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</si>
  <si>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</si>
  <si>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</si>
  <si>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</si>
  <si>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</si>
  <si>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</si>
  <si>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</si>
  <si>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</si>
  <si>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</si>
  <si>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</si>
  <si>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</si>
  <si>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</si>
  <si>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</si>
  <si>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</si>
  <si>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</si>
  <si>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</si>
  <si>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</si>
  <si>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</si>
  <si>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</si>
  <si>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</si>
  <si>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</si>
  <si>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</si>
  <si>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</si>
  <si>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</si>
  <si>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</si>
  <si>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</si>
  <si>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</si>
  <si>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</si>
  <si>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</si>
  <si>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</si>
  <si>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</si>
  <si>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</si>
  <si>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</si>
  <si>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</si>
  <si>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</si>
  <si>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</si>
  <si>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</si>
  <si>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</si>
  <si>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</si>
  <si>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</si>
  <si>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</si>
  <si>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</si>
  <si>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</si>
  <si>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</si>
  <si>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</si>
  <si>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</si>
  <si>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</si>
  <si>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</si>
  <si>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</si>
  <si>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</si>
  <si>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</si>
  <si>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</si>
  <si>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</si>
  <si>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</si>
  <si>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</si>
  <si>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</si>
  <si>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</si>
  <si>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</si>
  <si>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</si>
  <si>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</si>
  <si>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</si>
  <si>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</si>
  <si>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</si>
  <si>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</si>
  <si>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</si>
  <si>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</si>
  <si>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</si>
  <si>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</si>
  <si>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</si>
  <si>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</si>
  <si>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</si>
  <si>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</si>
  <si>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</si>
  <si>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</si>
  <si>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</si>
  <si>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</si>
  <si>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</si>
  <si>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</si>
  <si>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</si>
  <si>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</si>
  <si>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</si>
  <si>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</si>
  <si>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</si>
  <si>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</si>
  <si>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</si>
  <si>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</si>
  <si>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</si>
  <si>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</si>
  <si>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</si>
  <si>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</si>
  <si>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</si>
  <si>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</si>
  <si>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</si>
  <si>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</si>
  <si>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</si>
  <si>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</si>
  <si>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</si>
  <si>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</si>
  <si>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</si>
  <si>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</si>
  <si>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</si>
  <si>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</si>
  <si>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</si>
  <si>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</si>
  <si>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</si>
  <si>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</si>
  <si>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</si>
  <si>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</si>
  <si>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</si>
  <si>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</si>
  <si>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</si>
  <si>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</si>
  <si>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</si>
  <si>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</si>
  <si>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</si>
  <si>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</si>
  <si>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</si>
  <si>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</si>
  <si>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</si>
  <si>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</si>
  <si>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</si>
  <si>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</si>
  <si>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</si>
  <si>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</si>
  <si>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</si>
  <si>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</si>
  <si>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</si>
  <si>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</si>
  <si>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</si>
  <si>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</si>
  <si>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</si>
  <si>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</si>
  <si>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</si>
  <si>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</si>
  <si>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</si>
  <si>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</si>
  <si>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</si>
  <si>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</si>
  <si>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</si>
  <si>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</si>
  <si>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</si>
  <si>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</si>
  <si>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</si>
  <si>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</si>
  <si>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</si>
  <si>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</si>
  <si>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</si>
  <si>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</si>
  <si>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</si>
  <si>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</si>
  <si>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</si>
  <si>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</si>
  <si>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</si>
  <si>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</si>
  <si>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</si>
  <si>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</si>
  <si>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</si>
  <si>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</si>
  <si>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</si>
  <si>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</si>
  <si>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</si>
  <si>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</si>
  <si>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</si>
  <si>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</si>
  <si>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</si>
  <si>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</si>
  <si>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</si>
  <si>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</si>
  <si>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</si>
  <si>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</si>
  <si>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</si>
  <si>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</si>
  <si>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</si>
  <si>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</si>
  <si>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</si>
  <si>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</si>
  <si>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</si>
  <si>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</si>
  <si>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</si>
  <si>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</si>
  <si>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</si>
  <si>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</si>
  <si>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</si>
  <si>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</si>
  <si>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</si>
  <si>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</si>
  <si>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</si>
  <si>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</si>
  <si>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</si>
  <si>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</si>
  <si>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</si>
  <si>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</si>
  <si>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</si>
  <si>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</si>
  <si>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</si>
  <si>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</si>
  <si>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</si>
  <si>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</si>
  <si>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</si>
  <si>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</si>
  <si>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</si>
  <si>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</si>
  <si>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</si>
  <si>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</si>
  <si>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</si>
  <si>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</si>
  <si>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</si>
  <si>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</si>
  <si>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</si>
  <si>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</si>
  <si>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</si>
  <si>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</si>
  <si>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</si>
  <si>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</si>
  <si>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</si>
  <si>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</si>
  <si>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</si>
  <si>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</si>
  <si>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</si>
  <si>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</si>
  <si>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</si>
  <si>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</si>
  <si>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</si>
  <si>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</si>
  <si>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</si>
  <si>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</si>
  <si>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</si>
  <si>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</si>
  <si>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</si>
  <si>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</si>
  <si>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</si>
  <si>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</si>
  <si>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</si>
  <si>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</si>
  <si>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</si>
  <si>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</si>
  <si>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</si>
  <si>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</si>
  <si>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</si>
  <si>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</si>
  <si>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</si>
  <si>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</si>
  <si>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</si>
  <si>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</si>
  <si>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</si>
  <si>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</si>
  <si>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</si>
  <si>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</si>
  <si>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</si>
  <si>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</si>
  <si>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</si>
  <si>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</si>
  <si>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</si>
  <si>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</si>
  <si>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</si>
  <si>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</si>
  <si>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</si>
  <si>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</si>
  <si>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</si>
  <si>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</si>
  <si>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</si>
  <si>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</si>
  <si>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</si>
  <si>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</si>
  <si>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</si>
  <si>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</si>
  <si>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</si>
  <si>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</si>
  <si>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</si>
  <si>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</si>
  <si>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</si>
  <si>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</si>
  <si>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</si>
  <si>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</si>
  <si>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</si>
  <si>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</si>
  <si>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</si>
  <si>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</si>
  <si>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</si>
  <si>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</si>
  <si>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</si>
  <si>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</si>
  <si>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</si>
  <si>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</si>
  <si>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</si>
  <si>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</si>
  <si>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</si>
  <si>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</si>
  <si>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</si>
  <si>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</si>
  <si>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</si>
  <si>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</si>
  <si>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</si>
  <si>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</si>
  <si>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</si>
  <si>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</si>
  <si>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</si>
  <si>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</si>
  <si>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</si>
  <si>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</si>
  <si>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</si>
  <si>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</si>
  <si>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</si>
  <si>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</si>
  <si>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</si>
  <si>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</si>
  <si>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</si>
  <si>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</si>
  <si>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</si>
  <si>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</si>
  <si>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</si>
  <si>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</si>
  <si>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</si>
  <si>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</si>
  <si>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</si>
  <si>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</si>
  <si>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</si>
  <si>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</si>
  <si>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</si>
  <si>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</si>
  <si>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</si>
  <si>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</si>
  <si>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</si>
  <si>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</si>
  <si>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</si>
  <si>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</si>
  <si>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</si>
  <si>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</si>
  <si>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</si>
  <si>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</si>
  <si>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</si>
  <si>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</si>
  <si>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</si>
  <si>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</si>
  <si>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</si>
  <si>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</si>
  <si>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</si>
  <si>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</si>
  <si>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</si>
  <si>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</si>
  <si>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</si>
  <si>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</si>
  <si>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</si>
  <si>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</si>
  <si>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</si>
  <si>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</si>
  <si>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</si>
  <si>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</si>
  <si>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</si>
  <si>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</si>
  <si>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</si>
  <si>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</si>
  <si>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</si>
  <si>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</si>
  <si>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</si>
  <si>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</si>
  <si>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</si>
  <si>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</si>
  <si>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</si>
  <si>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</si>
  <si>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</si>
  <si>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</si>
  <si>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</si>
  <si>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</si>
  <si>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</si>
  <si>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</si>
  <si>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</si>
  <si>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</si>
  <si>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</si>
  <si>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</si>
  <si>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</si>
  <si>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</si>
  <si>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</si>
  <si>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</si>
  <si>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</si>
  <si>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</si>
  <si>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</si>
  <si>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</si>
  <si>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</si>
  <si>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</si>
  <si>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</si>
  <si>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</si>
  <si>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</si>
  <si>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</si>
  <si>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</si>
  <si>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</si>
  <si>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</si>
  <si>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</si>
  <si>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</si>
  <si>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</si>
  <si>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</si>
  <si>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</si>
  <si>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</si>
  <si>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</si>
  <si>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</si>
  <si>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</si>
  <si>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</si>
  <si>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</si>
  <si>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</si>
  <si>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</si>
  <si>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</si>
  <si>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</si>
  <si>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</si>
  <si>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</si>
  <si>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</si>
  <si>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</si>
  <si>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</si>
  <si>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</si>
  <si>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</si>
  <si>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</si>
  <si>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</si>
  <si>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</si>
  <si>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</si>
  <si>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</si>
  <si>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</si>
  <si>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</si>
  <si>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</si>
  <si>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</si>
  <si>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</si>
  <si>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</si>
  <si>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</si>
  <si>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</si>
  <si>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</si>
  <si>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</si>
  <si>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</si>
  <si>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</si>
  <si>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</si>
  <si>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</si>
  <si>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</si>
  <si>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</si>
  <si>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</si>
  <si>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</si>
  <si>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</si>
  <si>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</si>
  <si>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</si>
  <si>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</si>
  <si>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</si>
  <si>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</si>
  <si>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</si>
  <si>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</si>
  <si>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</si>
  <si>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</si>
  <si>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</si>
  <si>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</si>
  <si>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</si>
  <si>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</si>
  <si>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</si>
  <si>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</si>
  <si>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</si>
  <si>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</si>
  <si>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</si>
  <si>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</si>
  <si>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</si>
  <si>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</si>
  <si>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</si>
  <si>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</si>
  <si>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</si>
  <si>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</si>
  <si>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</si>
  <si>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</si>
  <si>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</si>
  <si>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</si>
  <si>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</si>
  <si>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</si>
  <si>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</si>
  <si>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</si>
  <si>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</si>
  <si>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</si>
  <si>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</si>
  <si>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</si>
  <si>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</si>
  <si>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</si>
  <si>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</si>
  <si>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</si>
  <si>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</si>
  <si>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</si>
  <si>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</si>
  <si>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</si>
  <si>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</si>
  <si>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</si>
  <si>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</si>
  <si>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</si>
  <si>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</si>
  <si>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</si>
  <si>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</si>
  <si>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</si>
  <si>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</si>
  <si>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</si>
  <si>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</si>
  <si>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</si>
  <si>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</si>
  <si>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</si>
  <si>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</si>
  <si>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</si>
  <si>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</si>
  <si>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</si>
  <si>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</si>
  <si>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</si>
  <si>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</si>
  <si>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</si>
  <si>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</si>
  <si>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</si>
  <si>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</si>
  <si>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</si>
  <si>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</si>
  <si>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</si>
  <si>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</si>
  <si>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</si>
  <si>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</si>
  <si>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</si>
  <si>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</si>
  <si>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</si>
  <si>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</si>
  <si>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</si>
  <si>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</si>
  <si>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</si>
  <si>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</si>
  <si>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</si>
  <si>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</si>
  <si>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</si>
  <si>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</si>
  <si>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</si>
  <si>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</si>
  <si>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</si>
  <si>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</si>
  <si>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</si>
  <si>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</si>
  <si>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</si>
  <si>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</si>
  <si>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</si>
  <si>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</si>
  <si>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</si>
  <si>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</si>
  <si>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</si>
  <si>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</si>
  <si>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</si>
  <si>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</si>
  <si>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</si>
  <si>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</si>
  <si>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</si>
  <si>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</si>
  <si>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</si>
  <si>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</si>
  <si>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</si>
  <si>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</si>
  <si>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</si>
  <si>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</si>
  <si>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</si>
  <si>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</si>
  <si>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</si>
  <si>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</si>
  <si>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</si>
  <si>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</si>
  <si>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</si>
  <si>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</si>
  <si>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</si>
  <si>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</si>
  <si>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</si>
  <si>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</si>
  <si>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</si>
  <si>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</si>
  <si>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</si>
  <si>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</si>
  <si>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</si>
  <si>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</si>
  <si>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</si>
  <si>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</si>
  <si>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</si>
  <si>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</si>
  <si>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</si>
  <si>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</si>
  <si>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</si>
  <si>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</si>
  <si>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</si>
  <si>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</si>
  <si>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</si>
  <si>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</si>
  <si>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</si>
  <si>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</si>
  <si>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</si>
  <si>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</si>
  <si>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</si>
  <si>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</si>
  <si>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</si>
  <si>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</si>
  <si>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</si>
  <si>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</si>
  <si>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</si>
  <si>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</si>
  <si>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</si>
  <si>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</si>
  <si>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</si>
  <si>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</si>
  <si>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</si>
  <si>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</si>
  <si>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</si>
  <si>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</si>
  <si>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</si>
  <si>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</si>
  <si>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</si>
  <si>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</si>
  <si>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</si>
  <si>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</si>
  <si>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</si>
  <si>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</si>
  <si>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</si>
  <si>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</si>
  <si>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</si>
  <si>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</si>
  <si>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</si>
  <si>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</si>
  <si>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</si>
  <si>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</si>
  <si>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</si>
  <si>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</si>
  <si>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</si>
  <si>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</si>
  <si>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</si>
  <si>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</si>
  <si>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</si>
  <si>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</si>
  <si>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</si>
  <si>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</si>
  <si>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</si>
  <si>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</si>
  <si>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</si>
  <si>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</si>
  <si>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</si>
  <si>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</si>
  <si>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</si>
  <si>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</si>
  <si>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</si>
  <si>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</si>
  <si>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</si>
  <si>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</si>
  <si>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</si>
  <si>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</si>
  <si>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</si>
  <si>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</si>
  <si>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</si>
  <si>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</si>
  <si>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</si>
  <si>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</si>
  <si>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</si>
  <si>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</si>
  <si>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</si>
  <si>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</si>
  <si>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</si>
  <si>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</si>
  <si>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</si>
  <si>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</si>
  <si>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</si>
  <si>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</si>
  <si>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</si>
  <si>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</si>
  <si>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</si>
  <si>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</si>
  <si>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</si>
  <si>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</si>
  <si>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</si>
  <si>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</si>
  <si>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</si>
  <si>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</si>
  <si>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</si>
  <si>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</si>
  <si>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</si>
  <si>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</si>
  <si>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</si>
  <si>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</si>
  <si>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</si>
  <si>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</si>
  <si>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</si>
  <si>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</si>
  <si>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</si>
  <si>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</si>
  <si>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</si>
  <si>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</si>
  <si>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</si>
  <si>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</si>
  <si>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</si>
  <si>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</si>
  <si>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</si>
  <si>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</si>
  <si>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</si>
  <si>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</si>
  <si>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</si>
  <si>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</si>
  <si>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</si>
  <si>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</si>
  <si>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</si>
  <si>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</si>
  <si>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</si>
  <si>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</si>
  <si>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</si>
  <si>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</si>
  <si>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</si>
  <si>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</si>
  <si>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</si>
  <si>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</si>
  <si>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</si>
  <si>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</si>
  <si>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</si>
  <si>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</si>
  <si>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</si>
  <si>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</si>
  <si>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</si>
  <si>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</si>
  <si>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</si>
  <si>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</si>
  <si>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</si>
  <si>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</si>
  <si>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</si>
  <si>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</si>
  <si>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</si>
  <si>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</si>
  <si>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</si>
  <si>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</si>
  <si>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</si>
  <si>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</si>
  <si>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</si>
  <si>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</si>
  <si>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</si>
  <si>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</si>
  <si>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</si>
  <si>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</si>
  <si>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</si>
  <si>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</si>
  <si>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</si>
  <si>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</si>
  <si>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</si>
  <si>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</si>
  <si>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</si>
  <si>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</si>
  <si>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</si>
  <si>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</si>
  <si>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</si>
  <si>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</si>
  <si>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</si>
  <si>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</si>
  <si>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</si>
  <si>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</si>
  <si>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</si>
  <si>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</si>
  <si>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</si>
  <si>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</si>
  <si>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</si>
  <si>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</si>
  <si>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</si>
  <si>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</si>
  <si>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</si>
  <si>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</si>
  <si>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</si>
  <si>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</si>
  <si>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</si>
  <si>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</si>
  <si>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</si>
  <si>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</si>
  <si>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</si>
  <si>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</si>
  <si>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</si>
  <si>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</si>
  <si>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</si>
  <si>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</si>
  <si>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</si>
  <si>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</si>
  <si>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</si>
  <si>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</si>
  <si>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</si>
  <si>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</si>
  <si>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</si>
  <si>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</si>
  <si>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</si>
  <si>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</si>
  <si>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</si>
  <si>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</si>
  <si>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</si>
  <si>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</si>
  <si>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</si>
  <si>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</si>
  <si>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</si>
  <si>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</si>
  <si>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</si>
  <si>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</si>
  <si>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</si>
  <si>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</si>
  <si>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</si>
  <si>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</si>
  <si>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</si>
  <si>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</si>
  <si>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</si>
  <si>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</si>
  <si>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</si>
  <si>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</si>
  <si>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</si>
  <si>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</si>
  <si>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</si>
  <si>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</si>
  <si>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</si>
  <si>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</si>
  <si>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</si>
  <si>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</si>
  <si>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</si>
  <si>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</si>
  <si>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</si>
  <si>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</si>
  <si>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</si>
  <si>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</si>
  <si>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</si>
  <si>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</si>
  <si>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</si>
  <si>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</si>
  <si>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</si>
  <si>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</si>
  <si>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</si>
  <si>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</si>
  <si>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</si>
  <si>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</si>
  <si>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</si>
  <si>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</si>
  <si>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</si>
  <si>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</si>
  <si>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</si>
  <si>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</si>
  <si>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</si>
  <si>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</si>
  <si>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</si>
  <si>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</si>
  <si>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</si>
  <si>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</si>
  <si>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</si>
  <si>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</si>
  <si>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</si>
  <si>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</si>
  <si>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</si>
  <si>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</si>
  <si>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</si>
  <si>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</si>
  <si>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</si>
  <si>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</si>
  <si>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</si>
  <si>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</si>
  <si>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</si>
  <si>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</si>
  <si>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</si>
  <si>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</si>
  <si>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</si>
  <si>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</si>
  <si>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</si>
  <si>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</si>
  <si>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</si>
  <si>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</si>
  <si>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</si>
  <si>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</si>
  <si>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</si>
  <si>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</si>
  <si>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</si>
  <si>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</si>
  <si>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</si>
  <si>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</si>
  <si>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</si>
  <si>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</si>
  <si>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</si>
  <si>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</si>
  <si>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</si>
  <si>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</si>
  <si>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</si>
  <si>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</si>
  <si>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</si>
  <si>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</si>
  <si>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</si>
  <si>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</si>
  <si>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</si>
  <si>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</si>
  <si>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</si>
  <si>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</si>
  <si>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</si>
  <si>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</si>
  <si>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</si>
  <si>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</si>
  <si>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</si>
  <si>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</si>
  <si>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</si>
  <si>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</si>
  <si>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</si>
  <si>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</si>
  <si>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</si>
  <si>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</si>
  <si>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</si>
  <si>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</si>
  <si>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</si>
  <si>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</si>
  <si>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</si>
  <si>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</si>
  <si>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</si>
  <si>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</si>
  <si>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</si>
  <si>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</si>
  <si>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</si>
  <si>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</si>
  <si>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</si>
  <si>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</si>
  <si>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</si>
  <si>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</si>
  <si>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</si>
  <si>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</si>
  <si>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</si>
  <si>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</si>
  <si>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</si>
  <si>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</si>
  <si>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</si>
  <si>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</si>
  <si>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</si>
  <si>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</si>
  <si>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</si>
  <si>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</si>
  <si>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</si>
  <si>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</si>
  <si>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</si>
  <si>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</si>
  <si>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</si>
  <si>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</si>
  <si>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</si>
  <si>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</si>
  <si>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</si>
  <si>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</si>
  <si>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</si>
  <si>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</si>
  <si>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</si>
  <si>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</si>
  <si>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</si>
  <si>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</si>
  <si>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</si>
  <si>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</si>
  <si>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</si>
  <si>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</si>
  <si>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</si>
  <si>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</si>
  <si>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</si>
  <si>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</si>
  <si>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</si>
  <si>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</si>
  <si>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</si>
  <si>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</si>
  <si>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</si>
  <si>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</si>
  <si>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</si>
  <si>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</si>
  <si>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</si>
  <si>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</si>
  <si>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</si>
  <si>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</si>
  <si>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</si>
  <si>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</si>
  <si>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</si>
  <si>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</si>
  <si>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</si>
  <si>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</si>
  <si>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</si>
  <si>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</si>
  <si>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</si>
  <si>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</si>
  <si>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</si>
  <si>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</si>
  <si>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</si>
  <si>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</si>
  <si>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</si>
  <si>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</si>
  <si>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</si>
  <si>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</si>
  <si>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</si>
  <si>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</si>
  <si>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</si>
  <si>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</si>
  <si>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</si>
  <si>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</si>
  <si>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</si>
  <si>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</si>
  <si>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</si>
  <si>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</si>
  <si>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</si>
  <si>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</si>
  <si>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</si>
  <si>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</si>
  <si>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</si>
  <si>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</si>
  <si>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</si>
  <si>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</si>
  <si>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</si>
  <si>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</si>
  <si>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</si>
  <si>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</si>
  <si>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</si>
  <si>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</si>
  <si>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</si>
  <si>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</si>
  <si>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</si>
  <si>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</si>
  <si>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</si>
  <si>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</si>
  <si>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</si>
  <si>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</si>
  <si>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</si>
  <si>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</si>
  <si>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</si>
  <si>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</si>
  <si>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</si>
  <si>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</si>
  <si>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</si>
  <si>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</si>
  <si>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</si>
  <si>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</si>
  <si>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</si>
  <si>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</si>
  <si>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</si>
  <si>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</si>
  <si>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</si>
  <si>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</si>
  <si>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</si>
  <si>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</si>
  <si>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</si>
  <si>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</si>
  <si>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</si>
  <si>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</si>
  <si>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</si>
  <si>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</si>
  <si>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</si>
  <si>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</si>
  <si>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</si>
  <si>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</si>
  <si>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</si>
  <si>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</si>
  <si>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</si>
  <si>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</si>
  <si>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</si>
  <si>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</si>
  <si>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</si>
  <si>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</si>
  <si>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</si>
  <si>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</si>
  <si>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</si>
  <si>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</si>
  <si>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</si>
  <si>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</si>
  <si>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</si>
  <si>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</si>
  <si>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</si>
  <si>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</si>
  <si>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</si>
  <si>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</si>
  <si>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</si>
  <si>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</si>
  <si>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</si>
  <si>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</si>
  <si>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</si>
  <si>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</si>
  <si>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</si>
  <si>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</si>
  <si>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</si>
  <si>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</si>
  <si>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</si>
  <si>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</si>
  <si>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</si>
  <si>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</si>
  <si>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</si>
  <si>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</si>
  <si>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</si>
  <si>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</si>
  <si>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</si>
  <si>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</si>
  <si>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</si>
  <si>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</si>
  <si>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</si>
  <si>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</si>
  <si>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</si>
  <si>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</si>
  <si>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</si>
  <si>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</si>
  <si>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</si>
  <si>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</si>
  <si>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</si>
  <si>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</si>
  <si>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</si>
  <si>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</si>
  <si>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</si>
  <si>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</si>
  <si>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</si>
  <si>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</si>
  <si>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</si>
  <si>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</si>
  <si>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</si>
  <si>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</si>
  <si>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</si>
  <si>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</si>
  <si>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</si>
  <si>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</si>
  <si>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</si>
  <si>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</si>
  <si>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</si>
  <si>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</si>
  <si>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</si>
  <si>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</si>
  <si>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</si>
  <si>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</si>
  <si>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</si>
  <si>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</si>
  <si>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</si>
  <si>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</si>
  <si>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</si>
  <si>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</si>
  <si>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</si>
  <si>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</si>
  <si>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</si>
  <si>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</si>
  <si>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</si>
  <si>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</si>
  <si>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</si>
  <si>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</si>
  <si>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</si>
  <si>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</si>
  <si>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</si>
  <si>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</si>
  <si>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</si>
  <si>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</si>
  <si>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</si>
  <si>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</si>
  <si>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</si>
  <si>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</si>
  <si>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</si>
  <si>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</si>
  <si>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</si>
  <si>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</si>
  <si>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</si>
  <si>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</si>
  <si>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</si>
  <si>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</si>
  <si>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</si>
  <si>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</si>
  <si>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</si>
  <si>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</si>
  <si>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</si>
  <si>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</si>
  <si>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</si>
  <si>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</si>
  <si>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</si>
  <si>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</si>
  <si>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</si>
  <si>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</si>
  <si>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</si>
  <si>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</si>
  <si>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</si>
  <si>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</si>
  <si>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</si>
  <si>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</si>
  <si>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</si>
  <si>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</si>
  <si>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</si>
  <si>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</si>
  <si>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</si>
  <si>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</si>
  <si>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</si>
  <si>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</si>
  <si>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</si>
  <si>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</si>
  <si>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</si>
  <si>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</si>
  <si>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</si>
  <si>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</si>
  <si>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</si>
  <si>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</si>
  <si>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</si>
  <si>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</si>
  <si>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</si>
  <si>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</si>
  <si>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</si>
  <si>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</si>
  <si>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</si>
  <si>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</si>
  <si>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</si>
  <si>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</si>
  <si>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</si>
  <si>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</si>
  <si>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</si>
  <si>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</si>
  <si>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</si>
  <si>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</si>
  <si>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</si>
  <si>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</si>
  <si>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</si>
  <si>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</si>
  <si>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</si>
  <si>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</si>
  <si>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</si>
  <si>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</si>
  <si>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</si>
  <si>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</si>
  <si>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</si>
  <si>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</si>
  <si>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</si>
  <si>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</si>
  <si>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</si>
  <si>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</si>
  <si>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</si>
  <si>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</si>
  <si>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</si>
  <si>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</si>
  <si>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</si>
  <si>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</si>
  <si>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</si>
  <si>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</si>
  <si>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</si>
  <si>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</si>
  <si>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</si>
  <si>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</si>
  <si>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</si>
  <si>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</si>
  <si>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</si>
  <si>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</si>
  <si>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</si>
  <si>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</si>
  <si>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</si>
  <si>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</si>
  <si>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</si>
  <si>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</si>
  <si>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</si>
  <si>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</si>
  <si>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</si>
  <si>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</si>
  <si>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</si>
  <si>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</si>
  <si>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</si>
  <si>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</si>
  <si>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</si>
  <si>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</si>
  <si>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</si>
  <si>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</si>
  <si>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</si>
  <si>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</si>
  <si>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</si>
  <si>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</si>
  <si>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</si>
  <si>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</si>
  <si>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</si>
  <si>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</si>
  <si>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</si>
  <si>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</si>
  <si>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</si>
  <si>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</si>
  <si>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</si>
  <si>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</si>
  <si>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</si>
  <si>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</si>
  <si>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</si>
  <si>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</si>
  <si>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</si>
  <si>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</si>
  <si>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</si>
  <si>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</si>
  <si>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</si>
  <si>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</si>
  <si>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</si>
  <si>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</si>
  <si>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</si>
  <si>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</si>
  <si>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</si>
  <si>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</si>
  <si>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</si>
  <si>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</si>
  <si>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</si>
  <si>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</si>
  <si>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</si>
  <si>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</si>
  <si>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</si>
  <si>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</si>
  <si>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</si>
  <si>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</si>
  <si>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</si>
  <si>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</si>
  <si>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</si>
  <si>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</si>
  <si>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</si>
  <si>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</si>
  <si>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</si>
  <si>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</si>
  <si>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</si>
  <si>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</si>
  <si>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</si>
  <si>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</si>
  <si>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</si>
  <si>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</si>
  <si>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</si>
  <si>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</si>
  <si>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</si>
  <si>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</si>
  <si>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</si>
  <si>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</si>
  <si>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</si>
  <si>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</si>
  <si>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</si>
  <si>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</si>
  <si>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</si>
  <si>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</si>
  <si>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</si>
  <si>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</si>
  <si>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</si>
  <si>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</si>
  <si>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</si>
  <si>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</si>
  <si>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</si>
  <si>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</si>
  <si>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</si>
  <si>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</si>
  <si>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</si>
  <si>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</si>
  <si>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</si>
  <si>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</si>
  <si>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</si>
  <si>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</si>
  <si>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</si>
  <si>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</si>
  <si>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</si>
  <si>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</si>
  <si>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</si>
  <si>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</si>
  <si>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</si>
  <si>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</si>
  <si>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</si>
  <si>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</si>
  <si>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</si>
  <si>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</si>
  <si>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</si>
  <si>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</si>
  <si>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</si>
  <si>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</si>
  <si>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</si>
  <si>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</si>
  <si>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</si>
  <si>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</si>
  <si>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</si>
  <si>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</si>
  <si>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</si>
  <si>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</si>
  <si>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</si>
  <si>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</si>
  <si>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</si>
  <si>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</si>
  <si>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</si>
  <si>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</si>
  <si>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</si>
  <si>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</si>
  <si>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</si>
  <si>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</si>
  <si>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</si>
  <si>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</si>
  <si>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</si>
  <si>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</si>
  <si>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</si>
  <si>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</si>
  <si>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</si>
  <si>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</si>
  <si>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</si>
  <si>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</si>
  <si>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</si>
  <si>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</si>
  <si>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</si>
  <si>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</si>
  <si>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</si>
  <si>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</si>
  <si>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</si>
  <si>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</si>
  <si>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</si>
  <si>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</si>
  <si>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</si>
  <si>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</si>
  <si>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</si>
  <si>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</si>
  <si>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</si>
  <si>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</si>
  <si>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</si>
  <si>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</si>
  <si>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</si>
  <si>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</si>
  <si>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</si>
  <si>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</si>
  <si>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</si>
  <si>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</si>
  <si>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</si>
  <si>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</si>
  <si>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</si>
  <si>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</si>
  <si>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</si>
  <si>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</si>
  <si>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</si>
  <si>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</si>
  <si>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</si>
  <si>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</si>
  <si>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</si>
  <si>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</si>
  <si>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</si>
  <si>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</si>
  <si>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</si>
  <si>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</si>
  <si>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</si>
  <si>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</si>
  <si>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</si>
  <si>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</si>
  <si>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</si>
  <si>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</si>
  <si>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</si>
  <si>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</si>
  <si>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</si>
  <si>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</si>
  <si>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</si>
  <si>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</si>
  <si>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</si>
  <si>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</si>
  <si>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</si>
  <si>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</si>
  <si>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</si>
  <si>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</si>
  <si>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</si>
  <si>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</si>
  <si>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</si>
  <si>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</si>
  <si>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</si>
  <si>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</si>
  <si>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</si>
  <si>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</si>
  <si>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</si>
  <si>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</si>
  <si>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</si>
  <si>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</si>
  <si>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</si>
  <si>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</si>
  <si>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</si>
  <si>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</si>
  <si>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</si>
  <si>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</si>
  <si>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</si>
  <si>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</si>
  <si>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</si>
  <si>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</si>
  <si>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</si>
  <si>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</si>
  <si>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</si>
  <si>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</si>
  <si>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</si>
  <si>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</si>
  <si>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</si>
  <si>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</si>
  <si>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</si>
  <si>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</si>
  <si>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</si>
  <si>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</si>
  <si>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</si>
  <si>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</si>
  <si>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</si>
  <si>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</si>
  <si>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</si>
  <si>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</si>
  <si>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</si>
  <si>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</si>
  <si>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</si>
  <si>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</si>
  <si>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</si>
  <si>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</si>
  <si>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</si>
  <si>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</si>
  <si>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</si>
  <si>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</si>
  <si>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</si>
  <si>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</si>
  <si>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</si>
  <si>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</si>
  <si>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</si>
  <si>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</si>
  <si>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</si>
  <si>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</si>
  <si>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</si>
  <si>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</si>
  <si>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</si>
  <si>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</si>
  <si>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</si>
  <si>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</si>
  <si>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</si>
  <si>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</si>
  <si>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</si>
  <si>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</si>
  <si>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</si>
  <si>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</si>
  <si>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</si>
  <si>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</si>
  <si>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</si>
  <si>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</si>
  <si>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</si>
  <si>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</si>
  <si>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</si>
  <si>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</si>
  <si>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</si>
  <si>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</si>
  <si>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</si>
  <si>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</si>
  <si>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</si>
  <si>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</si>
  <si>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</si>
  <si>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</si>
  <si>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</si>
  <si>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</si>
  <si>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</si>
  <si>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</si>
  <si>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</si>
  <si>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</si>
  <si>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</si>
  <si>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</si>
  <si>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</si>
  <si>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</si>
  <si>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</si>
  <si>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</si>
  <si>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</si>
  <si>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</si>
  <si>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</si>
  <si>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</si>
  <si>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</si>
  <si>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</si>
  <si>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</si>
  <si>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</si>
  <si>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</si>
  <si>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</si>
  <si>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</si>
  <si>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</si>
  <si>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</si>
  <si>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</si>
  <si>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</si>
  <si>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</si>
  <si>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</si>
  <si>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</si>
  <si>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</si>
  <si>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</si>
  <si>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</si>
  <si>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</si>
  <si>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</si>
  <si>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</si>
  <si>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</si>
  <si>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</si>
  <si>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</si>
  <si>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</si>
  <si>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</si>
  <si>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</si>
  <si>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</si>
  <si>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</si>
  <si>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</si>
  <si>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</si>
  <si>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</si>
  <si>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</si>
  <si>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</si>
  <si>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</si>
  <si>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</si>
  <si>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</si>
  <si>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</si>
  <si>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</si>
  <si>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</si>
  <si>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</si>
  <si>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</si>
  <si>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</si>
  <si>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</si>
  <si>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</si>
  <si>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</si>
  <si>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</si>
  <si>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</si>
  <si>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</si>
  <si>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</si>
  <si>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</si>
  <si>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</si>
  <si>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</si>
  <si>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</si>
  <si>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</si>
  <si>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</si>
  <si>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</si>
  <si>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</si>
  <si>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</si>
  <si>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</si>
  <si>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</si>
  <si>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</si>
  <si>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</si>
  <si>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</si>
  <si>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</si>
  <si>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</si>
  <si>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</si>
  <si>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</si>
  <si>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</si>
  <si>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</si>
  <si>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</si>
  <si>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</si>
  <si>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</si>
  <si>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</si>
  <si>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</si>
  <si>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</si>
  <si>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</si>
  <si>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</si>
  <si>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</si>
  <si>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</si>
  <si>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</si>
  <si>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</si>
  <si>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</si>
  <si>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</si>
  <si>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</si>
  <si>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</si>
  <si>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</si>
  <si>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</si>
  <si>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</si>
  <si>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</si>
  <si>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</si>
  <si>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</si>
  <si>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</si>
  <si>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</si>
  <si>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</si>
  <si>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</si>
  <si>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</si>
  <si>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</si>
  <si>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</si>
  <si>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</si>
  <si>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</si>
  <si>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</si>
  <si>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</si>
  <si>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</si>
  <si>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</si>
  <si>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</si>
  <si>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</si>
  <si>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</si>
  <si>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</si>
  <si>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</si>
  <si>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</si>
  <si>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</si>
  <si>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</si>
  <si>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</si>
  <si>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</si>
  <si>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</si>
  <si>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</si>
  <si>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</si>
  <si>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</si>
  <si>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</si>
  <si>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</si>
  <si>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</si>
  <si>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</si>
  <si>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</si>
  <si>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</si>
  <si>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</si>
  <si>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</si>
  <si>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</si>
  <si>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</si>
  <si>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</si>
  <si>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</si>
  <si>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</si>
  <si>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</si>
  <si>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</si>
  <si>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</si>
  <si>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</si>
  <si>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</si>
  <si>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</si>
  <si>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</si>
  <si>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</si>
  <si>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</si>
  <si>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</si>
  <si>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</si>
  <si>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</si>
  <si>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</si>
  <si>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</si>
  <si>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</si>
  <si>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</si>
  <si>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</si>
  <si>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</si>
  <si>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</si>
  <si>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</si>
  <si>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</si>
  <si>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</si>
  <si>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</si>
  <si>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</si>
  <si>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</si>
  <si>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</si>
  <si>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</si>
  <si>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</si>
  <si>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</si>
  <si>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</si>
  <si>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</si>
  <si>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</si>
  <si>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</si>
  <si>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</si>
  <si>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</si>
  <si>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</si>
  <si>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</si>
  <si>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</si>
  <si>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</si>
  <si>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</si>
  <si>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</si>
  <si>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</si>
  <si>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</si>
  <si>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</si>
  <si>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</si>
  <si>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</si>
  <si>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</si>
  <si>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</si>
  <si>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</si>
  <si>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</si>
  <si>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</si>
  <si>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</si>
  <si>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</si>
  <si>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</si>
  <si>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</si>
  <si>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</si>
  <si>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</si>
  <si>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</si>
  <si>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</si>
  <si>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</si>
  <si>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</si>
  <si>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</si>
  <si>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</si>
  <si>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</si>
  <si>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</si>
  <si>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</si>
  <si>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</si>
  <si>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</si>
  <si>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</si>
  <si>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</si>
  <si>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</si>
  <si>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</si>
  <si>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</si>
  <si>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</si>
  <si>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</si>
  <si>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</si>
  <si>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</si>
  <si>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</si>
  <si>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</si>
  <si>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</si>
  <si>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</si>
  <si>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</si>
  <si>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</si>
  <si>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</si>
  <si>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</si>
  <si>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</si>
  <si>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</si>
  <si>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</si>
  <si>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</si>
  <si>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</si>
  <si>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</si>
  <si>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</si>
  <si>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</si>
  <si>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</si>
  <si>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</si>
  <si>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</si>
  <si>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</si>
  <si>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</si>
  <si>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</si>
  <si>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</si>
  <si>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</si>
  <si>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</si>
  <si>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</si>
  <si>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</si>
  <si>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</si>
  <si>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</si>
  <si>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</si>
  <si>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</si>
  <si>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</si>
  <si>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</si>
  <si>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</si>
  <si>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</si>
  <si>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</si>
  <si>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</si>
  <si>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</si>
  <si>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</si>
  <si>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</si>
  <si>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</si>
  <si>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</si>
  <si>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</si>
  <si>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</si>
  <si>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</si>
  <si>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</si>
  <si>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</si>
  <si>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</si>
  <si>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</si>
  <si>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</si>
  <si>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</si>
  <si>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</si>
  <si>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</si>
  <si>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</si>
  <si>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</si>
  <si>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</si>
  <si>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</si>
  <si>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</si>
  <si>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</si>
  <si>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</si>
  <si>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</si>
  <si>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</si>
  <si>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</si>
  <si>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</si>
  <si>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</si>
  <si>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</si>
  <si>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</si>
  <si>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</si>
  <si>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</si>
  <si>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</si>
  <si>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</si>
  <si>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</si>
  <si>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</si>
  <si>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</si>
  <si>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</si>
  <si>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</si>
  <si>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</si>
  <si>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</si>
  <si>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</si>
  <si>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</si>
  <si>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</si>
  <si>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</si>
  <si>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</si>
  <si>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</si>
  <si>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</si>
  <si>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</si>
  <si>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</si>
  <si>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</si>
  <si>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</si>
  <si>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</si>
  <si>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</si>
  <si>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</si>
  <si>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</si>
  <si>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</si>
  <si>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</si>
  <si>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</si>
  <si>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</si>
  <si>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</si>
  <si>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</si>
  <si>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</si>
  <si>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</si>
  <si>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</si>
  <si>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</si>
  <si>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</si>
  <si>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</si>
  <si>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</si>
  <si>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</si>
  <si>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</si>
  <si>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</si>
  <si>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</si>
  <si>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</si>
  <si>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</si>
  <si>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</si>
  <si>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</si>
  <si>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</si>
  <si>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</si>
  <si>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</si>
  <si>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</si>
  <si>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</si>
  <si>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</si>
  <si>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</si>
  <si>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</si>
  <si>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</si>
  <si>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</si>
  <si>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</si>
  <si>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</si>
  <si>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</si>
  <si>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</si>
  <si>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</si>
  <si>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</si>
  <si>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</si>
  <si>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</si>
  <si>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</si>
  <si>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</si>
  <si>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</si>
  <si>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</si>
  <si>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</si>
  <si>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</si>
  <si>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</si>
  <si>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</si>
  <si>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</si>
  <si>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</si>
  <si>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</si>
  <si>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</si>
  <si>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</si>
  <si>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</si>
  <si>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</si>
  <si>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</si>
  <si>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</si>
  <si>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</si>
  <si>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</si>
  <si>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</si>
  <si>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</si>
  <si>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</si>
  <si>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</si>
  <si>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</si>
  <si>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</si>
  <si>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</si>
  <si>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</si>
  <si>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</si>
  <si>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</si>
  <si>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</si>
  <si>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</si>
  <si>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</si>
  <si>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</si>
  <si>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</si>
  <si>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</si>
  <si>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</si>
  <si>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</si>
  <si>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</si>
  <si>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</si>
  <si>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</si>
  <si>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</si>
  <si>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</si>
  <si>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</si>
  <si>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</si>
  <si>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</si>
  <si>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</si>
  <si>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</si>
  <si>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</si>
  <si>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</si>
  <si>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</si>
  <si>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</si>
  <si>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</si>
  <si>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</si>
  <si>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</si>
  <si>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</si>
  <si>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</si>
  <si>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</si>
  <si>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</si>
  <si>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</si>
  <si>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</si>
  <si>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</si>
  <si>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</si>
  <si>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</si>
  <si>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</si>
  <si>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</si>
  <si>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</si>
  <si>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</si>
  <si>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</si>
  <si>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</si>
  <si>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</si>
  <si>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</si>
  <si>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</si>
  <si>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</si>
  <si>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</si>
  <si>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</si>
  <si>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</si>
  <si>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</si>
  <si>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</si>
  <si>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</si>
  <si>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</si>
  <si>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</si>
  <si>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</si>
  <si>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</si>
  <si>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</si>
  <si>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</si>
  <si>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</si>
  <si>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</si>
  <si>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</si>
  <si>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</si>
  <si>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</si>
  <si>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</si>
  <si>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</si>
  <si>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</si>
  <si>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</si>
  <si>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</si>
  <si>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</si>
  <si>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</si>
  <si>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</si>
  <si>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</si>
  <si>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</si>
  <si>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</si>
  <si>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</si>
  <si>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</si>
  <si>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</si>
  <si>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</si>
  <si>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</si>
  <si>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</si>
  <si>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</si>
  <si>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</si>
  <si>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</si>
  <si>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</si>
  <si>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</si>
  <si>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</si>
  <si>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</si>
  <si>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</si>
  <si>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</si>
  <si>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</si>
  <si>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</si>
  <si>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</si>
  <si>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</si>
  <si>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</si>
  <si>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</si>
  <si>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</si>
  <si>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</si>
  <si>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</si>
  <si>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</si>
  <si>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</si>
  <si>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</si>
  <si>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</si>
  <si>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</si>
  <si>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</si>
  <si>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</si>
  <si>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</si>
  <si>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</si>
  <si>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</si>
  <si>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</si>
  <si>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</si>
  <si>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</si>
  <si>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</si>
  <si>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</si>
  <si>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</si>
  <si>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</si>
  <si>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</si>
  <si>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</si>
  <si>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</si>
  <si>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</si>
  <si>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</si>
  <si>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</si>
  <si>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</si>
  <si>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</si>
  <si>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</si>
  <si>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</si>
  <si>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</si>
  <si>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</si>
  <si>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</si>
  <si>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</si>
  <si>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</si>
  <si>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</si>
  <si>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</si>
  <si>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</si>
  <si>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</si>
  <si>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</si>
  <si>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</si>
  <si>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</si>
  <si>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</si>
  <si>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</si>
  <si>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</si>
  <si>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</si>
  <si>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</si>
  <si>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</si>
  <si>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</si>
  <si>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</si>
  <si>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</si>
  <si>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</si>
  <si>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</si>
  <si>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</si>
  <si>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</si>
  <si>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</si>
  <si>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</si>
  <si>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</si>
  <si>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</si>
  <si>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</si>
  <si>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</si>
  <si>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</si>
  <si>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</si>
  <si>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</si>
  <si>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</si>
  <si>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</si>
  <si>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</si>
  <si>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</si>
  <si>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</si>
  <si>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</si>
  <si>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</si>
  <si>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</si>
  <si>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</si>
  <si>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</si>
  <si>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</si>
  <si>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</si>
  <si>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</si>
  <si>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</si>
  <si>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</si>
  <si>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</si>
  <si>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</si>
  <si>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</si>
  <si>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</si>
  <si>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</si>
  <si>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</si>
  <si>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</si>
  <si>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</si>
  <si>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</si>
  <si>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</si>
  <si>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</si>
  <si>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</si>
  <si>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</si>
  <si>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</si>
  <si>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</si>
  <si>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</si>
  <si>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</si>
  <si>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</si>
  <si>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</si>
  <si>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</si>
  <si>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</si>
  <si>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</si>
  <si>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</si>
  <si>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</si>
  <si>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</si>
  <si>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</si>
  <si>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</si>
  <si>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</si>
  <si>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</si>
  <si>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</si>
  <si>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</si>
  <si>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</si>
  <si>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</si>
  <si>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</si>
  <si>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</si>
  <si>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</si>
  <si>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</si>
  <si>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</si>
  <si>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</si>
  <si>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</si>
  <si>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</si>
  <si>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</si>
  <si>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</si>
  <si>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</si>
  <si>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</si>
  <si>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</si>
  <si>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</si>
  <si>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</si>
  <si>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</si>
  <si>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</si>
  <si>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</si>
  <si>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</si>
  <si>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</si>
  <si>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</si>
  <si>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</si>
  <si>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</si>
  <si>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</si>
  <si>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</si>
  <si>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</si>
  <si>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</si>
  <si>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</si>
  <si>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</si>
  <si>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</si>
  <si>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</si>
  <si>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</si>
  <si>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</si>
  <si>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</si>
  <si>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</si>
  <si>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</si>
  <si>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</si>
  <si>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</si>
  <si>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</si>
  <si>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</si>
  <si>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</si>
  <si>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</si>
  <si>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</si>
  <si>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</si>
  <si>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</si>
  <si>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</si>
  <si>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</si>
  <si>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</si>
  <si>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</si>
  <si>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</si>
  <si>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</si>
  <si>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</si>
  <si>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</si>
  <si>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</si>
  <si>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</si>
  <si>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</si>
  <si>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</si>
  <si>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</si>
  <si>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</si>
  <si>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</si>
  <si>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</si>
  <si>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</si>
  <si>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</si>
  <si>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</si>
  <si>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</si>
  <si>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</si>
  <si>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</si>
  <si>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</si>
  <si>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</si>
  <si>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</si>
  <si>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</si>
  <si>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</si>
  <si>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</si>
  <si>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</si>
  <si>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</si>
  <si>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</si>
  <si>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</si>
  <si>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</si>
  <si>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</si>
  <si>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</si>
  <si>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</si>
  <si>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</si>
  <si>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</si>
  <si>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</si>
  <si>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</si>
  <si>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</si>
  <si>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</si>
  <si>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</si>
  <si>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</si>
  <si>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</si>
  <si>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</si>
  <si>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</si>
  <si>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</si>
  <si>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</si>
  <si>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</si>
  <si>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</si>
  <si>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</si>
  <si>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</si>
  <si>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</si>
  <si>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</si>
  <si>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</si>
  <si>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</si>
  <si>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</si>
  <si>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</si>
  <si>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</si>
  <si>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</si>
  <si>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</si>
  <si>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</si>
  <si>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</si>
  <si>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</si>
  <si>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</si>
  <si>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</si>
  <si>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</si>
  <si>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</si>
  <si>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</si>
  <si>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</si>
  <si>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</si>
  <si>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</si>
  <si>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</si>
  <si>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</si>
  <si>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</si>
  <si>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</si>
  <si>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</si>
  <si>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</si>
  <si>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</si>
  <si>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</si>
  <si>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</si>
  <si>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</si>
  <si>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</si>
  <si>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</si>
  <si>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</si>
  <si>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</si>
  <si>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</si>
  <si>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</si>
  <si>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</si>
  <si>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</si>
  <si>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</si>
  <si>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</si>
  <si>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</si>
  <si>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</si>
  <si>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</si>
  <si>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</si>
  <si>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</si>
  <si>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</si>
  <si>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</si>
  <si>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</si>
  <si>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</si>
  <si>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</si>
  <si>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</si>
  <si>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</si>
  <si>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</si>
  <si>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</si>
  <si>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</si>
  <si>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</si>
  <si>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</si>
  <si>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</si>
  <si>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</si>
  <si>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</si>
  <si>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</si>
  <si>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</si>
  <si>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</si>
  <si>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</si>
  <si>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</si>
  <si>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</si>
  <si>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</si>
  <si>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</si>
  <si>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</si>
  <si>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</si>
  <si>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</si>
  <si>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</si>
  <si>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</si>
  <si>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</si>
  <si>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</si>
  <si>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</si>
  <si>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</si>
  <si>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</si>
  <si>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</si>
  <si>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</si>
  <si>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</si>
  <si>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</si>
  <si>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</si>
  <si>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</si>
  <si>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</si>
  <si>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</si>
  <si>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</si>
  <si>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</si>
  <si>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</si>
  <si>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</si>
  <si>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</si>
  <si>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</si>
  <si>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</si>
  <si>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</si>
  <si>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</si>
  <si>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</si>
  <si>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</si>
  <si>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</si>
  <si>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</si>
  <si>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</si>
  <si>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</si>
  <si>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</si>
  <si>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</si>
  <si>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</si>
  <si>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</si>
  <si>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</si>
  <si>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</si>
  <si>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</si>
  <si>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</si>
  <si>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</si>
  <si>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</si>
  <si>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</si>
  <si>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</si>
  <si>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</si>
  <si>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</si>
  <si>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</si>
  <si>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</si>
  <si>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</si>
  <si>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</si>
  <si>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</si>
  <si>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</si>
  <si>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</si>
  <si>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</si>
  <si>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</si>
  <si>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</si>
  <si>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</si>
  <si>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</si>
  <si>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</si>
  <si>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</si>
  <si>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</si>
  <si>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</si>
  <si>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</si>
  <si>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</si>
  <si>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</si>
  <si>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</si>
  <si>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</si>
  <si>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</si>
  <si>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</si>
  <si>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</si>
  <si>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</si>
  <si>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</si>
  <si>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</si>
  <si>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</si>
  <si>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</si>
  <si>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</si>
  <si>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</si>
  <si>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</si>
  <si>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</si>
  <si>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</si>
  <si>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</si>
  <si>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</si>
  <si>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</si>
  <si>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</si>
  <si>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</si>
  <si>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</si>
  <si>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</si>
  <si>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</si>
  <si>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</si>
  <si>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</si>
  <si>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</si>
  <si>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</si>
  <si>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</si>
  <si>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</si>
  <si>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</si>
  <si>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</si>
  <si>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</si>
  <si>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</si>
  <si>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</si>
  <si>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</si>
  <si>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</si>
  <si>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</si>
  <si>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</si>
  <si>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</si>
  <si>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</si>
  <si>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</si>
  <si>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</si>
  <si>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</si>
  <si>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</si>
  <si>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</si>
  <si>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</si>
  <si>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</si>
  <si>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</si>
  <si>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</si>
  <si>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</si>
  <si>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</si>
  <si>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</si>
  <si>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</si>
  <si>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</si>
  <si>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</si>
  <si>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</si>
  <si>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</si>
  <si>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</si>
  <si>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</si>
  <si>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</si>
  <si>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</si>
  <si>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</si>
  <si>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</si>
  <si>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</si>
  <si>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</si>
  <si>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</si>
  <si>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</si>
  <si>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</si>
  <si>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</si>
  <si>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</si>
  <si>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</si>
  <si>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</si>
  <si>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</si>
  <si>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</si>
  <si>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</si>
  <si>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</si>
  <si>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</si>
  <si>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</si>
  <si>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</si>
  <si>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</si>
  <si>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</si>
  <si>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</si>
  <si>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</si>
  <si>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</si>
  <si>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</si>
  <si>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</si>
  <si>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</si>
  <si>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</si>
  <si>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</si>
  <si>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</si>
  <si>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</si>
  <si>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</si>
  <si>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</si>
  <si>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</si>
  <si>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</si>
  <si>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</si>
  <si>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</si>
  <si>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</si>
  <si>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</si>
  <si>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</si>
  <si>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</si>
  <si>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</si>
  <si>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</si>
  <si>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</si>
  <si>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</si>
  <si>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</si>
  <si>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</si>
  <si>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</si>
  <si>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</si>
  <si>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</si>
  <si>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</si>
  <si>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</si>
  <si>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</si>
  <si>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</si>
  <si>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</si>
  <si>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</si>
  <si>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</si>
  <si>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</si>
  <si>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</si>
  <si>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</si>
  <si>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</si>
  <si>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</si>
  <si>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</si>
  <si>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</si>
  <si>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</si>
  <si>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</si>
  <si>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</si>
  <si>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</si>
  <si>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</si>
  <si>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</si>
  <si>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</si>
  <si>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</si>
  <si>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</si>
  <si>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</si>
  <si>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</si>
  <si>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</si>
  <si>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</si>
  <si>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</si>
  <si>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</si>
  <si>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</si>
  <si>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</si>
  <si>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</si>
  <si>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</si>
  <si>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</si>
  <si>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</si>
  <si>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</si>
  <si>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</si>
  <si>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</si>
  <si>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</si>
  <si>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</si>
  <si>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</si>
  <si>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</si>
  <si>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</si>
  <si>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</si>
  <si>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</si>
  <si>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</si>
  <si>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</si>
  <si>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</si>
  <si>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</si>
  <si>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</si>
  <si>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</si>
  <si>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</si>
  <si>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</si>
  <si>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</si>
  <si>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</si>
  <si>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</si>
  <si>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</si>
  <si>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</si>
  <si>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</si>
  <si>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</si>
  <si>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</si>
  <si>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</si>
  <si>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</si>
  <si>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</si>
  <si>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</si>
  <si>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</si>
  <si>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</si>
  <si>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</si>
  <si>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</si>
  <si>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</si>
  <si>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</si>
  <si>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</si>
  <si>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</si>
  <si>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</si>
  <si>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</si>
  <si>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</si>
  <si>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</si>
  <si>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</si>
  <si>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</si>
  <si>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</si>
  <si>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</si>
  <si>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</si>
  <si>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</si>
  <si>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</si>
  <si>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</si>
  <si>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</si>
  <si>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</si>
  <si>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</si>
  <si>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</si>
  <si>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</si>
  <si>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</si>
  <si>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</si>
  <si>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</si>
  <si>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</si>
  <si>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</si>
  <si>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</si>
  <si>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</si>
  <si>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</si>
  <si>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</si>
  <si>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</si>
  <si>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</si>
  <si>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</si>
  <si>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</si>
  <si>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</si>
  <si>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</si>
  <si>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</si>
  <si>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</si>
  <si>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</si>
  <si>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</si>
  <si>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</si>
  <si>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</si>
  <si>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</si>
  <si>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</si>
  <si>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</si>
  <si>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</si>
  <si>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</si>
  <si>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</si>
  <si>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</si>
  <si>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</si>
  <si>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</si>
  <si>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</si>
  <si>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</si>
  <si>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</si>
  <si>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</si>
  <si>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</si>
  <si>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</si>
  <si>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</si>
  <si>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</si>
  <si>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</si>
  <si>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</si>
  <si>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</si>
  <si>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</si>
  <si>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</si>
  <si>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</si>
  <si>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</si>
  <si>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</si>
  <si>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</si>
  <si>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</si>
  <si>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</si>
  <si>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</si>
  <si>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</si>
  <si>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</si>
  <si>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</si>
  <si>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</si>
  <si>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</si>
  <si>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</si>
  <si>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</si>
  <si>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</si>
  <si>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</si>
  <si>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</si>
  <si>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</si>
  <si>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</si>
  <si>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</si>
  <si>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</si>
  <si>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</si>
  <si>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</si>
  <si>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</si>
  <si>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</si>
  <si>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</si>
  <si>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</si>
  <si>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</si>
  <si>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</si>
  <si>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</si>
  <si>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</si>
  <si>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</si>
  <si>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</si>
  <si>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</si>
  <si>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</si>
  <si>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</si>
  <si>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</si>
  <si>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</si>
  <si>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</si>
  <si>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</si>
  <si>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</si>
  <si>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</si>
  <si>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</si>
  <si>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</si>
  <si>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</si>
  <si>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</si>
  <si>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</si>
  <si>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</si>
  <si>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</si>
  <si>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</si>
  <si>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</si>
  <si>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</si>
  <si>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</si>
  <si>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</si>
  <si>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</si>
  <si>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</si>
  <si>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</si>
  <si>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</si>
  <si>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</si>
  <si>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</si>
  <si>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</si>
  <si>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</si>
  <si>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</si>
  <si>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</si>
  <si>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</si>
  <si>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</si>
  <si>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</si>
  <si>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</si>
  <si>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</si>
  <si>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</si>
  <si>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</si>
  <si>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</si>
  <si>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</si>
  <si>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</si>
  <si>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</si>
  <si>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</si>
  <si>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</si>
  <si>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</si>
  <si>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</si>
  <si>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</si>
  <si>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</si>
  <si>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</si>
  <si>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</si>
  <si>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</si>
  <si>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</si>
  <si>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</si>
  <si>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</si>
  <si>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</si>
  <si>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</si>
  <si>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</si>
  <si>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</si>
  <si>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</si>
  <si>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</si>
  <si>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</si>
  <si>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</si>
  <si>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</si>
  <si>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</si>
  <si>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</si>
  <si>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</si>
  <si>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</si>
  <si>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</si>
  <si>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</si>
  <si>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</si>
  <si>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</si>
  <si>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</si>
  <si>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</si>
  <si>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</si>
  <si>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</si>
  <si>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</si>
  <si>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</si>
  <si>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</si>
  <si>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</si>
  <si>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</si>
  <si>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</si>
  <si>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</si>
  <si>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</si>
  <si>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</si>
  <si>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</si>
  <si>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</si>
  <si>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</si>
  <si>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</si>
  <si>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</si>
  <si>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</si>
  <si>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</si>
  <si>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</si>
  <si>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</si>
  <si>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</si>
  <si>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</si>
  <si>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</si>
  <si>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</si>
  <si>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</si>
  <si>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</si>
  <si>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</si>
  <si>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</si>
  <si>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</si>
  <si>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</si>
  <si>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</si>
  <si>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</si>
  <si>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</si>
  <si>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</si>
  <si>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</si>
  <si>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</si>
  <si>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</si>
  <si>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</si>
  <si>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</si>
  <si>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</si>
  <si>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</si>
  <si>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</si>
  <si>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</si>
  <si>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</si>
  <si>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</si>
  <si>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</si>
  <si>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</si>
  <si>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</si>
  <si>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</si>
  <si>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</si>
  <si>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</si>
  <si>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</si>
  <si>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</si>
  <si>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</si>
  <si>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</si>
  <si>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</si>
  <si>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</si>
  <si>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</si>
  <si>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</si>
  <si>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</si>
  <si>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</si>
  <si>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</si>
  <si>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</si>
  <si>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</si>
  <si>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</si>
  <si>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</si>
  <si>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</si>
  <si>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</si>
  <si>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</si>
  <si>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</si>
  <si>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</si>
  <si>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</si>
  <si>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</si>
  <si>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</si>
  <si>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</si>
  <si>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</si>
  <si>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</si>
  <si>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</si>
  <si>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</si>
  <si>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</si>
  <si>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</si>
  <si>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</si>
  <si>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</si>
  <si>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</si>
  <si>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</si>
  <si>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</si>
  <si>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</si>
  <si>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</si>
  <si>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</si>
  <si>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</si>
  <si>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</si>
  <si>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</si>
  <si>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</si>
  <si>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</si>
  <si>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</si>
  <si>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</si>
  <si>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</si>
  <si>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</si>
  <si>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</si>
  <si>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</si>
  <si>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</si>
  <si>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</si>
  <si>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</si>
  <si>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</si>
  <si>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</si>
  <si>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</si>
  <si>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</si>
  <si>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</si>
  <si>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</si>
  <si>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</si>
  <si>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</si>
  <si>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</si>
  <si>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</si>
  <si>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</si>
  <si>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</si>
  <si>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</si>
  <si>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</si>
  <si>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</si>
  <si>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</si>
  <si>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</si>
  <si>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</si>
  <si>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</si>
  <si>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</si>
  <si>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</si>
  <si>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</si>
  <si>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</si>
  <si>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</si>
  <si>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</si>
  <si>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</si>
  <si>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</si>
  <si>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</si>
  <si>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</si>
  <si>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</si>
  <si>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</si>
  <si>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</si>
  <si>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</si>
  <si>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</si>
  <si>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</si>
  <si>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</si>
  <si>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</si>
  <si>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</si>
  <si>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</si>
  <si>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</si>
  <si>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</si>
  <si>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</si>
  <si>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</si>
  <si>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</si>
  <si>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</si>
  <si>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</si>
  <si>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</si>
  <si>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</si>
  <si>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</si>
  <si>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</si>
  <si>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</si>
  <si>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</si>
  <si>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</si>
  <si>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</si>
  <si>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</si>
  <si>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</si>
  <si>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</si>
  <si>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</si>
  <si>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</si>
  <si>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</si>
  <si>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</si>
  <si>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</si>
  <si>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</si>
  <si>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</si>
  <si>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</si>
  <si>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</si>
  <si>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</si>
  <si>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</si>
  <si>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</si>
  <si>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</si>
  <si>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</si>
  <si>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</si>
  <si>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</si>
  <si>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</si>
  <si>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</si>
  <si>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</si>
  <si>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</si>
  <si>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</si>
  <si>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</si>
  <si>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</si>
  <si>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</si>
  <si>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</si>
  <si>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</si>
  <si>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</si>
  <si>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</si>
  <si>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</si>
  <si>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</si>
  <si>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</si>
  <si>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</si>
  <si>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</si>
  <si>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</si>
  <si>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</si>
  <si>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</si>
  <si>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</si>
  <si>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</si>
  <si>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</si>
  <si>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</si>
  <si>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</si>
  <si>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</si>
  <si>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</si>
  <si>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</si>
  <si>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</si>
  <si>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</si>
  <si>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</si>
  <si>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</si>
  <si>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</si>
  <si>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</si>
  <si>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</si>
  <si>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</si>
  <si>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</si>
  <si>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</si>
  <si>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</si>
  <si>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</si>
  <si>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</si>
  <si>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</si>
  <si>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</si>
  <si>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</si>
  <si>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</si>
  <si>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</si>
  <si>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</si>
  <si>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</si>
  <si>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</si>
  <si>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</si>
  <si>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</si>
  <si>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</si>
  <si>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</si>
  <si>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</si>
  <si>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</si>
  <si>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</si>
  <si>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</si>
  <si>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</si>
  <si>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</si>
  <si>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</si>
  <si>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</si>
  <si>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</si>
  <si>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</si>
  <si>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</si>
  <si>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</si>
  <si>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</si>
  <si>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</si>
  <si>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</si>
  <si>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</si>
  <si>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</si>
  <si>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</si>
  <si>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</si>
  <si>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</si>
  <si>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</si>
  <si>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</si>
  <si>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</si>
  <si>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</si>
  <si>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</si>
  <si>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</si>
  <si>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</si>
  <si>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</si>
  <si>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</si>
  <si>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</si>
  <si>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</si>
  <si>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</si>
  <si>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</si>
  <si>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</si>
  <si>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</si>
  <si>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</si>
  <si>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</si>
  <si>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</si>
  <si>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</si>
  <si>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</si>
  <si>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</si>
  <si>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</si>
  <si>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</si>
  <si>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</si>
  <si>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</si>
  <si>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</si>
  <si>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</si>
  <si>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</si>
  <si>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</si>
  <si>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</si>
  <si>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</si>
  <si>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</si>
  <si>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</si>
  <si>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</si>
  <si>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</si>
  <si>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</si>
  <si>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</si>
  <si>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</si>
  <si>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</si>
  <si>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</si>
  <si>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</si>
  <si>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</si>
  <si>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</si>
  <si>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</si>
  <si>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</si>
  <si>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</si>
  <si>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</si>
  <si>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</si>
  <si>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</si>
  <si>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</si>
  <si>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</si>
  <si>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</si>
  <si>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</si>
  <si>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</si>
  <si>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</si>
  <si>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</si>
  <si>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</si>
  <si>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</si>
  <si>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</si>
  <si>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</si>
  <si>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</si>
  <si>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</si>
  <si>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</si>
  <si>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</si>
  <si>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</si>
  <si>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</si>
  <si>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</si>
  <si>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</si>
  <si>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</si>
  <si>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</si>
  <si>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</si>
  <si>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</si>
  <si>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</si>
  <si>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</si>
  <si>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</si>
  <si>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</si>
  <si>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</si>
  <si>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</si>
  <si>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</si>
  <si>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</si>
  <si>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</si>
  <si>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</si>
  <si>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</si>
  <si>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</si>
  <si>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</si>
  <si>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</si>
  <si>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</si>
  <si>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</si>
  <si>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</si>
  <si>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</si>
  <si>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</si>
  <si>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</si>
  <si>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</si>
  <si>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</si>
  <si>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</si>
  <si>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</si>
  <si>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</si>
  <si>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</si>
  <si>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</si>
  <si>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</si>
  <si>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</si>
  <si>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</si>
  <si>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</si>
  <si>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</si>
  <si>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</si>
  <si>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</si>
  <si>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</si>
  <si>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</si>
  <si>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</si>
  <si>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</si>
  <si>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</si>
  <si>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</si>
  <si>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</si>
  <si>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</si>
  <si>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</si>
  <si>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</si>
  <si>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</si>
  <si>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</si>
  <si>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</si>
  <si>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</si>
  <si>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</si>
  <si>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</si>
  <si>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</si>
  <si>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</si>
  <si>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</si>
  <si>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</si>
  <si>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</si>
  <si>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</si>
  <si>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</si>
  <si>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</si>
  <si>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</si>
  <si>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</si>
  <si>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</si>
  <si>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</si>
  <si>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</si>
  <si>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</si>
  <si>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</si>
  <si>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</si>
  <si>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</si>
  <si>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</si>
  <si>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</si>
  <si>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</si>
  <si>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</si>
  <si>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</si>
  <si>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</si>
  <si>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</si>
  <si>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</si>
  <si>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</si>
  <si>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</si>
  <si>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</si>
  <si>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</si>
  <si>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</si>
  <si>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</si>
  <si>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</si>
  <si>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</si>
  <si>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</si>
  <si>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</si>
  <si>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</si>
  <si>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</si>
  <si>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</si>
  <si>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</si>
  <si>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</si>
  <si>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</si>
  <si>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</si>
  <si>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</si>
  <si>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</si>
  <si>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</si>
  <si>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</si>
  <si>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</si>
  <si>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</si>
  <si>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</si>
  <si>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</si>
  <si>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</si>
  <si>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</si>
  <si>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</si>
  <si>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</si>
  <si>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</si>
  <si>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</si>
  <si>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</si>
  <si>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</si>
  <si>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</si>
  <si>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</si>
  <si>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</si>
  <si>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</si>
  <si>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</si>
  <si>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</si>
  <si>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</si>
  <si>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</si>
  <si>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</si>
  <si>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</si>
  <si>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</si>
  <si>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</si>
  <si>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</si>
  <si>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</si>
  <si>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</si>
  <si>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</si>
  <si>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</si>
  <si>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</si>
  <si>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</si>
  <si>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</si>
  <si>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</si>
  <si>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</si>
  <si>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</si>
  <si>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</si>
  <si>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</si>
  <si>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</si>
  <si>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</si>
  <si>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</si>
  <si>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</si>
  <si>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</si>
  <si>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</si>
  <si>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</si>
  <si>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</si>
  <si>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</si>
  <si>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</si>
  <si>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</si>
  <si>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</si>
  <si>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</si>
  <si>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</si>
  <si>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</si>
  <si>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</si>
  <si>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</si>
  <si>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</si>
  <si>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</si>
  <si>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</si>
  <si>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</si>
  <si>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</si>
  <si>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</si>
  <si>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</si>
  <si>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</si>
  <si>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</si>
  <si>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</si>
  <si>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</si>
  <si>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</si>
  <si>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</si>
  <si>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</si>
  <si>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</si>
  <si>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</si>
  <si>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</si>
  <si>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</si>
  <si>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</si>
  <si>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</si>
  <si>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</si>
  <si>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</si>
  <si>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</si>
  <si>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</si>
  <si>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</si>
  <si>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</si>
  <si>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</si>
  <si>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</si>
  <si>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</si>
  <si>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</si>
  <si>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</si>
  <si>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</si>
  <si>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</si>
  <si>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</si>
  <si>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</si>
  <si>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</si>
  <si>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</si>
  <si>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</si>
  <si>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</si>
  <si>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</si>
  <si>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</si>
  <si>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</si>
  <si>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</si>
  <si>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</si>
  <si>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</si>
  <si>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</si>
  <si>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</si>
  <si>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</si>
  <si>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</si>
  <si>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</si>
  <si>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</si>
  <si>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</si>
  <si>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</si>
  <si>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</si>
  <si>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</si>
  <si>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</si>
  <si>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</si>
  <si>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</si>
  <si>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</si>
  <si>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</si>
  <si>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</si>
  <si>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</si>
  <si>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</si>
  <si>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</si>
  <si>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</si>
  <si>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</si>
  <si>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</si>
  <si>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</si>
  <si>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</si>
  <si>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</si>
  <si>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</si>
  <si>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</si>
  <si>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</si>
  <si>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</si>
  <si>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</si>
  <si>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</si>
  <si>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</si>
  <si>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</si>
  <si>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</si>
  <si>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</si>
  <si>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</si>
  <si>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</si>
  <si>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</si>
  <si>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</si>
  <si>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</si>
  <si>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</si>
  <si>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</si>
  <si>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</si>
  <si>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</si>
  <si>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</si>
  <si>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</si>
  <si>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</si>
  <si>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</si>
  <si>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</si>
  <si>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</si>
  <si>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</si>
  <si>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</si>
  <si>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</si>
  <si>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</si>
  <si>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</si>
  <si>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</si>
  <si>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</si>
  <si>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</si>
  <si>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</si>
  <si>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</si>
  <si>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</si>
  <si>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</si>
  <si>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</si>
  <si>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</si>
  <si>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</si>
  <si>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</si>
  <si>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</si>
  <si>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</si>
  <si>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</si>
  <si>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</si>
  <si>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</si>
  <si>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</si>
  <si>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</si>
  <si>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</si>
  <si>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</si>
  <si>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</si>
  <si>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</si>
  <si>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</si>
  <si>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</si>
  <si>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</si>
  <si>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</si>
  <si>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</si>
  <si>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</si>
  <si>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</si>
  <si>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</si>
  <si>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</si>
  <si>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</si>
  <si>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</si>
  <si>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</si>
  <si>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</si>
  <si>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</si>
  <si>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</si>
  <si>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</si>
  <si>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</si>
  <si>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</si>
  <si>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</si>
  <si>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</si>
  <si>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</si>
  <si>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</si>
  <si>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</si>
  <si>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</si>
  <si>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</si>
  <si>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</si>
  <si>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</si>
  <si>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</si>
  <si>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</si>
  <si>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</si>
  <si>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</si>
  <si>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</si>
  <si>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</si>
  <si>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</si>
  <si>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</si>
  <si>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</si>
  <si>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</si>
  <si>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</si>
  <si>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</si>
  <si>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</si>
  <si>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</si>
  <si>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</si>
  <si>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</si>
  <si>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</si>
  <si>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</si>
  <si>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</si>
  <si>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</si>
  <si>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</si>
  <si>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</si>
  <si>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</si>
  <si>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</si>
  <si>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</si>
  <si>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</si>
  <si>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</si>
  <si>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</si>
  <si>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</si>
  <si>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</si>
  <si>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</si>
  <si>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</si>
  <si>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</si>
  <si>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</si>
  <si>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</si>
  <si>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</si>
  <si>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</si>
  <si>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</si>
  <si>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</si>
  <si>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</si>
  <si>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</si>
  <si>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</si>
  <si>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</si>
  <si>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</si>
  <si>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</si>
  <si>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</si>
  <si>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</si>
  <si>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</si>
  <si>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</si>
  <si>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</si>
  <si>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</si>
  <si>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</si>
  <si>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</si>
  <si>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</si>
  <si>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</si>
  <si>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</si>
  <si>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</si>
  <si>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</si>
  <si>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</si>
  <si>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</si>
  <si>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</si>
  <si>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</si>
  <si>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</si>
  <si>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</si>
  <si>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</si>
  <si>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</si>
  <si>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</si>
  <si>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</si>
  <si>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</si>
  <si>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</si>
  <si>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</si>
  <si>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</si>
  <si>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</si>
  <si>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</si>
  <si>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</si>
  <si>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</si>
  <si>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</si>
  <si>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</si>
  <si>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</si>
  <si>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</si>
  <si>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</si>
  <si>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</si>
  <si>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</si>
  <si>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</si>
  <si>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</si>
  <si>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</si>
  <si>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</si>
  <si>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</si>
  <si>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</si>
  <si>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</si>
  <si>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</si>
  <si>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</si>
  <si>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</si>
  <si>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</si>
  <si>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</si>
  <si>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</si>
  <si>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</si>
  <si>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</si>
  <si>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</si>
  <si>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</si>
  <si>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</si>
  <si>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</si>
  <si>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</si>
  <si>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</si>
  <si>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</si>
  <si>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</si>
  <si>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</si>
  <si>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</si>
  <si>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</si>
  <si>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</si>
  <si>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</si>
  <si>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</si>
  <si>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</si>
  <si>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</si>
  <si>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</si>
  <si>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</si>
  <si>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</si>
  <si>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</si>
  <si>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</si>
  <si>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</si>
  <si>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</si>
  <si>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</si>
  <si>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</si>
  <si>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</si>
  <si>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</si>
  <si>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</si>
  <si>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</si>
  <si>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</si>
  <si>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</si>
  <si>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</si>
  <si>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</si>
  <si>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</si>
  <si>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</si>
  <si>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</si>
  <si>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</si>
  <si>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</si>
  <si>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</si>
  <si>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</si>
  <si>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</si>
  <si>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</si>
  <si>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</si>
  <si>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</si>
  <si>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</si>
  <si>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</si>
  <si>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</si>
  <si>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</si>
  <si>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</si>
  <si>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</si>
  <si>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</si>
  <si>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</si>
  <si>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</si>
  <si>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</si>
  <si>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</si>
  <si>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</si>
  <si>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</si>
  <si>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</si>
  <si>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</si>
  <si>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</si>
  <si>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</si>
  <si>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</si>
  <si>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</si>
  <si>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</si>
  <si>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</si>
  <si>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</si>
  <si>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</si>
  <si>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</si>
  <si>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</si>
  <si>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</si>
  <si>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</si>
  <si>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</si>
  <si>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</si>
  <si>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</si>
  <si>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</si>
  <si>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</si>
  <si>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</si>
  <si>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</si>
  <si>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</si>
  <si>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</si>
  <si>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</si>
  <si>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</si>
  <si>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</si>
  <si>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</si>
  <si>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</si>
  <si>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</si>
  <si>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</si>
  <si>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</si>
  <si>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</si>
  <si>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</si>
  <si>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</si>
  <si>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</si>
  <si>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</si>
  <si>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</si>
  <si>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</si>
  <si>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</si>
  <si>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</si>
  <si>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</si>
  <si>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</si>
  <si>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</si>
  <si>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</si>
  <si>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</si>
  <si>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</si>
  <si>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</si>
  <si>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</si>
  <si>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</si>
  <si>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</si>
  <si>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</si>
  <si>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</si>
  <si>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</si>
  <si>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</si>
  <si>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</si>
  <si>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</si>
  <si>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</si>
  <si>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</si>
  <si>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</si>
  <si>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</si>
  <si>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</si>
  <si>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</si>
  <si>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</si>
  <si>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</si>
  <si>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</si>
  <si>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</si>
  <si>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</si>
  <si>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</si>
  <si>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</si>
  <si>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</si>
  <si>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</si>
  <si>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</si>
  <si>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</si>
  <si>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</si>
  <si>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</si>
  <si>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</si>
  <si>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</si>
  <si>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</si>
  <si>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</si>
  <si>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</si>
  <si>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</si>
  <si>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</si>
  <si>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</si>
  <si>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</si>
  <si>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</si>
  <si>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</si>
  <si>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</si>
  <si>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</si>
  <si>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</si>
  <si>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</si>
  <si>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</si>
  <si>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</si>
  <si>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</si>
  <si>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</si>
  <si>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</si>
  <si>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</si>
  <si>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</si>
  <si>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</si>
  <si>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</si>
  <si>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</si>
  <si>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</si>
  <si>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</si>
  <si>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</si>
  <si>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</si>
  <si>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</si>
  <si>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</si>
  <si>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</si>
  <si>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</si>
  <si>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</si>
  <si>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</si>
  <si>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</si>
  <si>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</si>
  <si>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</si>
  <si>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</si>
  <si>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</si>
  <si>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</si>
  <si>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</si>
  <si>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</si>
  <si>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</si>
  <si>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</si>
  <si>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</si>
  <si>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</si>
  <si>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</si>
  <si>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</si>
  <si>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</si>
  <si>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</si>
  <si>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</si>
  <si>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</si>
  <si>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</si>
  <si>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</si>
  <si>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</si>
  <si>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</si>
  <si>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</si>
  <si>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</si>
  <si>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</si>
  <si>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</si>
  <si>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</si>
  <si>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</si>
  <si>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</si>
  <si>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</si>
  <si>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</si>
  <si>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</si>
  <si>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</si>
  <si>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</si>
  <si>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</si>
  <si>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</si>
  <si>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</si>
  <si>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</si>
  <si>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</si>
  <si>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</si>
  <si>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</si>
  <si>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</si>
  <si>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</si>
  <si>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</si>
  <si>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</si>
  <si>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</si>
  <si>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</si>
  <si>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</si>
  <si>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</si>
  <si>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</si>
  <si>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</si>
  <si>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</si>
  <si>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</si>
  <si>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</si>
  <si>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</si>
  <si>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</si>
  <si>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</si>
  <si>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</si>
  <si>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</si>
  <si>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</si>
  <si>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</si>
  <si>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</si>
  <si>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</si>
  <si>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</si>
  <si>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</si>
  <si>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</si>
  <si>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</si>
  <si>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</si>
  <si>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</si>
  <si>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</si>
  <si>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</si>
  <si>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</si>
  <si>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</si>
  <si>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</si>
  <si>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</si>
  <si>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</si>
  <si>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</si>
  <si>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</si>
  <si>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</si>
  <si>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</si>
  <si>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</si>
  <si>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</si>
  <si>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</si>
  <si>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</si>
  <si>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</si>
  <si>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</si>
  <si>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</si>
  <si>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</si>
  <si>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</si>
  <si>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</si>
  <si>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</si>
  <si>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</si>
  <si>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</si>
  <si>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</si>
  <si>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</si>
  <si>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</si>
  <si>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</si>
  <si>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</si>
  <si>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</si>
  <si>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</si>
  <si>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</si>
  <si>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</si>
  <si>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</si>
  <si>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</si>
  <si>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</si>
  <si>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</si>
  <si>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</si>
  <si>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</si>
  <si>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</si>
  <si>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</si>
  <si>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</si>
  <si>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</si>
  <si>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</si>
  <si>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</si>
  <si>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</si>
  <si>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</si>
  <si>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</si>
  <si>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</si>
  <si>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</si>
  <si>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</si>
  <si>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</si>
  <si>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</si>
  <si>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</si>
  <si>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</si>
  <si>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</si>
  <si>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</si>
  <si>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</si>
  <si>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</si>
  <si>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</si>
  <si>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</si>
  <si>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</si>
  <si>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</si>
  <si>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</si>
  <si>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</si>
  <si>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</si>
  <si>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</si>
  <si>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</si>
  <si>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</si>
  <si>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</si>
  <si>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</si>
  <si>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</si>
  <si>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</si>
  <si>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</si>
  <si>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</si>
  <si>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</si>
  <si>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</si>
  <si>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</si>
  <si>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</si>
  <si>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</si>
  <si>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</si>
  <si>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</si>
  <si>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</si>
  <si>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</si>
  <si>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</si>
  <si>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</si>
  <si>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</si>
  <si>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</si>
  <si>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</si>
  <si>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</si>
  <si>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</si>
  <si>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</si>
  <si>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</si>
  <si>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</si>
  <si>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</si>
  <si>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</si>
  <si>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</si>
  <si>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</si>
  <si>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</si>
  <si>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</si>
  <si>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</si>
  <si>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</si>
  <si>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</si>
  <si>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</si>
  <si>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</si>
  <si>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</si>
  <si>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</si>
  <si>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</si>
  <si>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</si>
  <si>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</si>
  <si>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</si>
  <si>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</si>
  <si>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</si>
  <si>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</si>
  <si>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</si>
  <si>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</si>
  <si>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</si>
  <si>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</si>
  <si>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</si>
  <si>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</si>
  <si>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</si>
  <si>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</si>
  <si>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</si>
  <si>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</si>
  <si>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</si>
  <si>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</si>
  <si>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</si>
  <si>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</si>
  <si>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</si>
  <si>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</si>
  <si>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</si>
  <si>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</si>
  <si>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</si>
  <si>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</si>
  <si>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</si>
  <si>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</si>
  <si>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</si>
  <si>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</si>
  <si>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</si>
  <si>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</si>
  <si>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</si>
  <si>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</si>
  <si>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</si>
  <si>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</si>
  <si>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</si>
  <si>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</si>
  <si>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</si>
  <si>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</si>
  <si>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</si>
  <si>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</si>
  <si>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</si>
  <si>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</si>
  <si>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</si>
  <si>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</si>
  <si>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</si>
  <si>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</si>
  <si>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</si>
  <si>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</si>
  <si>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</si>
  <si>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</si>
  <si>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</si>
  <si>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</si>
  <si>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</si>
  <si>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</si>
  <si>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</si>
  <si>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</si>
  <si>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</si>
  <si>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</si>
  <si>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</si>
  <si>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</si>
  <si>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</si>
  <si>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</si>
  <si>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</si>
  <si>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</si>
  <si>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</si>
  <si>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</si>
  <si>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</si>
  <si>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</si>
  <si>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</si>
  <si>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</si>
  <si>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</si>
  <si>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</si>
  <si>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</si>
  <si>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</si>
  <si>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</si>
  <si>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</si>
  <si>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</si>
  <si>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</si>
  <si>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</si>
  <si>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</si>
  <si>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</si>
  <si>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</si>
  <si>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</si>
  <si>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</si>
  <si>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</si>
  <si>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</si>
  <si>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</si>
  <si>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</si>
  <si>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</si>
  <si>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</si>
  <si>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</si>
  <si>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</si>
  <si>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</si>
  <si>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</si>
  <si>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</si>
  <si>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</si>
  <si>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</si>
  <si>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</si>
  <si>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</si>
  <si>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</si>
  <si>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</si>
  <si>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</si>
  <si>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</si>
  <si>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</si>
  <si>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</si>
  <si>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</si>
  <si>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</si>
  <si>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</si>
  <si>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</si>
  <si>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</si>
  <si>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</si>
  <si>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</si>
  <si>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</si>
  <si>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</si>
  <si>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</si>
  <si>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</si>
  <si>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</si>
  <si>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</si>
  <si>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</si>
  <si>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</si>
  <si>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</si>
  <si>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</si>
  <si>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</si>
  <si>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</si>
  <si>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</si>
  <si>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</si>
  <si>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</si>
  <si>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</si>
  <si>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</si>
  <si>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</si>
  <si>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</si>
  <si>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</si>
  <si>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</si>
  <si>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</si>
  <si>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</si>
  <si>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</si>
  <si>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</si>
  <si>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</si>
  <si>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</si>
  <si>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</si>
  <si>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</si>
  <si>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</si>
  <si>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</si>
  <si>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</si>
  <si>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</si>
  <si>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</si>
  <si>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</si>
  <si>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</si>
  <si>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</si>
  <si>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</si>
  <si>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</si>
  <si>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</si>
  <si>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</si>
  <si>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</si>
  <si>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</si>
  <si>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</si>
  <si>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</si>
  <si>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</si>
  <si>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</si>
  <si>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</si>
  <si>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</si>
  <si>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</si>
  <si>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</si>
  <si>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</si>
  <si>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</si>
  <si>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</si>
  <si>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</si>
  <si>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</si>
  <si>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</si>
  <si>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</si>
  <si>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</si>
  <si>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</si>
  <si>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</si>
  <si>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</si>
  <si>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</si>
  <si>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</si>
  <si>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</si>
  <si>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</si>
  <si>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</si>
  <si>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</si>
  <si>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</si>
  <si>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</si>
  <si>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</si>
  <si>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</si>
  <si>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</si>
  <si>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</si>
  <si>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</si>
  <si>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</si>
  <si>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</si>
  <si>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</si>
  <si>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</si>
  <si>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</si>
  <si>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</si>
  <si>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</si>
  <si>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</si>
  <si>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</si>
  <si>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</si>
  <si>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</si>
  <si>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</si>
  <si>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</si>
  <si>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</si>
  <si>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</si>
  <si>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</si>
  <si>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</si>
  <si>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</si>
  <si>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</si>
  <si>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</si>
  <si>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</si>
  <si>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</si>
  <si>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</si>
  <si>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</si>
  <si>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</si>
  <si>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</si>
  <si>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</si>
  <si>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</si>
  <si>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</si>
  <si>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</si>
  <si>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</si>
  <si>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</si>
  <si>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</si>
  <si>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</si>
  <si>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</si>
  <si>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</si>
  <si>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</si>
  <si>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</si>
  <si>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</si>
  <si>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</si>
  <si>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</si>
  <si>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</si>
  <si>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</si>
  <si>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</si>
  <si>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</si>
  <si>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</si>
  <si>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</si>
  <si>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</si>
  <si>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</si>
  <si>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</si>
  <si>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</si>
  <si>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</si>
  <si>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</si>
  <si>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</si>
  <si>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</si>
  <si>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</si>
  <si>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</si>
  <si>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</si>
  <si>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</si>
  <si>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</si>
  <si>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</si>
  <si>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</si>
  <si>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</si>
  <si>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</si>
  <si>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</si>
  <si>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</si>
  <si>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</si>
  <si>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</si>
  <si>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</si>
  <si>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</si>
  <si>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</si>
  <si>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</si>
  <si>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</si>
  <si>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</si>
  <si>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</si>
  <si>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</si>
  <si>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</si>
  <si>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</si>
  <si>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</si>
  <si>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</si>
  <si>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</si>
  <si>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</si>
  <si>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</si>
  <si>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</si>
  <si>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</si>
  <si>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</si>
  <si>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</si>
  <si>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</si>
  <si>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</si>
  <si>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</si>
  <si>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</si>
  <si>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</si>
  <si>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</si>
  <si>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</si>
  <si>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</si>
  <si>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</si>
  <si>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</si>
  <si>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</si>
  <si>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</si>
  <si>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</si>
  <si>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</si>
  <si>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</si>
  <si>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</si>
  <si>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</si>
  <si>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</si>
  <si>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</si>
  <si>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</si>
  <si>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</si>
  <si>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</si>
  <si>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</si>
  <si>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</si>
  <si>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</si>
  <si>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</si>
  <si>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</si>
  <si>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</si>
  <si>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</si>
  <si>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</si>
  <si>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</si>
  <si>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</si>
  <si>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</si>
  <si>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</si>
  <si>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</si>
  <si>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</si>
  <si>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</si>
  <si>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</si>
  <si>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</si>
  <si>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</si>
  <si>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</si>
  <si>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</si>
  <si>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</si>
  <si>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</si>
  <si>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</si>
  <si>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</si>
  <si>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</si>
  <si>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</si>
  <si>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</si>
  <si>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</si>
  <si>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</si>
  <si>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</si>
  <si>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</si>
  <si>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</si>
  <si>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</si>
  <si>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</si>
  <si>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</si>
  <si>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</si>
  <si>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</si>
  <si>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</si>
  <si>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</si>
  <si>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</si>
  <si>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</si>
  <si>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</si>
  <si>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</si>
  <si>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</si>
  <si>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</si>
  <si>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</si>
  <si>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</si>
  <si>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</si>
  <si>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</si>
  <si>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</si>
  <si>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</si>
  <si>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</si>
  <si>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</si>
  <si>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</si>
  <si>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</si>
  <si>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</si>
  <si>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</si>
  <si>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</si>
  <si>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</si>
  <si>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</si>
  <si>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</si>
  <si>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</si>
  <si>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</si>
  <si>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</si>
  <si>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</si>
  <si>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</si>
  <si>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</si>
  <si>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</si>
  <si>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</si>
  <si>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</si>
  <si>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</si>
  <si>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</si>
  <si>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</si>
  <si>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</si>
  <si>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</si>
  <si>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</si>
  <si>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</si>
  <si>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</si>
  <si>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</si>
  <si>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</si>
  <si>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</si>
  <si>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</si>
  <si>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</si>
  <si>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</si>
  <si>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</si>
  <si>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</si>
  <si>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</si>
  <si>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</si>
  <si>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</si>
  <si>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</si>
  <si>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</si>
  <si>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</si>
  <si>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</si>
  <si>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</si>
  <si>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</si>
  <si>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</si>
  <si>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</si>
  <si>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</si>
  <si>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</si>
  <si>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</si>
  <si>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</si>
  <si>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</si>
  <si>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</si>
  <si>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</si>
  <si>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</si>
  <si>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</si>
  <si>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</si>
  <si>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</si>
  <si>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</si>
  <si>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</si>
  <si>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</si>
  <si>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</si>
  <si>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</si>
  <si>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</si>
  <si>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</si>
  <si>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</si>
  <si>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</si>
  <si>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</si>
  <si>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</si>
  <si>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</si>
  <si>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</si>
  <si>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</si>
  <si>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</si>
  <si>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</si>
  <si>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</si>
  <si>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</si>
  <si>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</si>
  <si>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</si>
  <si>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</si>
  <si>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</si>
  <si>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</si>
  <si>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</si>
  <si>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</si>
  <si>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</si>
  <si>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</si>
  <si>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</si>
  <si>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</si>
  <si>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</si>
  <si>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</si>
  <si>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</si>
  <si>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</si>
  <si>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</si>
  <si>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</si>
  <si>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</si>
  <si>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</si>
  <si>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</si>
  <si>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</si>
  <si>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</si>
  <si>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</si>
  <si>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</si>
  <si>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</si>
  <si>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</si>
  <si>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</si>
  <si>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</si>
  <si>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</si>
  <si>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</si>
  <si>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</si>
  <si>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</si>
  <si>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</si>
  <si>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</si>
  <si>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</si>
  <si>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</si>
  <si>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</si>
  <si>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</si>
  <si>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</si>
  <si>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</si>
  <si>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</si>
  <si>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</si>
  <si>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</si>
  <si>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</si>
  <si>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</si>
  <si>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</si>
  <si>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</si>
  <si>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</si>
  <si>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</si>
  <si>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</si>
  <si>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</si>
  <si>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</si>
  <si>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</si>
  <si>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</si>
  <si>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</si>
  <si>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</si>
  <si>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</si>
  <si>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</si>
  <si>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</si>
  <si>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</si>
  <si>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</si>
  <si>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</si>
  <si>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</si>
  <si>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</si>
  <si>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</si>
  <si>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</si>
  <si>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</si>
  <si>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</si>
  <si>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</si>
  <si>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</si>
  <si>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</si>
  <si>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</si>
  <si>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</si>
  <si>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</si>
  <si>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</si>
  <si>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</si>
  <si>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</si>
  <si>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</si>
  <si>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</si>
  <si>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</si>
  <si>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</si>
  <si>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</si>
  <si>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</si>
  <si>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</si>
  <si>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</si>
  <si>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</si>
  <si>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</si>
  <si>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</si>
  <si>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</si>
  <si>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</si>
  <si>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</si>
  <si>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</si>
  <si>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</si>
  <si>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</si>
  <si>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</si>
  <si>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</si>
  <si>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</si>
  <si>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</si>
  <si>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</si>
  <si>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</si>
  <si>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</si>
  <si>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</si>
  <si>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</si>
  <si>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</si>
  <si>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</si>
  <si>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</si>
  <si>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</si>
  <si>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</si>
  <si>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</si>
  <si>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</si>
  <si>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</si>
  <si>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</si>
  <si>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</si>
  <si>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</si>
  <si>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</si>
  <si>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</si>
  <si>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</si>
  <si>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</si>
  <si>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</si>
  <si>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</si>
  <si>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</si>
  <si>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</si>
  <si>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</si>
  <si>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</si>
  <si>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</si>
  <si>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</si>
  <si>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</si>
  <si>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</si>
  <si>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</si>
  <si>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</si>
  <si>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</si>
  <si>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</si>
  <si>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</si>
  <si>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</si>
  <si>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</si>
  <si>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</si>
  <si>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</si>
  <si>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</si>
  <si>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</si>
  <si>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</si>
  <si>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</si>
  <si>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</si>
  <si>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</si>
  <si>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</si>
  <si>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</si>
  <si>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</si>
  <si>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</si>
  <si>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</si>
  <si>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</si>
  <si>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</si>
  <si>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</si>
  <si>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</si>
  <si>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</si>
  <si>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</si>
  <si>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</si>
  <si>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</si>
  <si>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</si>
  <si>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</si>
  <si>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</si>
  <si>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</si>
  <si>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</si>
  <si>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</si>
  <si>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</si>
  <si>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</si>
  <si>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</si>
  <si>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</si>
  <si>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</si>
  <si>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</si>
  <si>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</si>
  <si>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</si>
  <si>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</si>
  <si>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</si>
  <si>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</si>
  <si>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</si>
  <si>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</si>
  <si>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</si>
  <si>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</si>
  <si>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</si>
  <si>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</si>
  <si>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</si>
  <si>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</si>
  <si>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</si>
  <si>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</si>
  <si>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</si>
  <si>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</si>
  <si>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</si>
  <si>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</si>
  <si>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</si>
  <si>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</si>
  <si>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</si>
  <si>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</si>
  <si>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</si>
  <si>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</si>
  <si>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</si>
  <si>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</si>
  <si>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</si>
  <si>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</si>
  <si>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</si>
  <si>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</si>
  <si>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</si>
  <si>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</si>
  <si>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</si>
  <si>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</si>
  <si>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</si>
  <si>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</si>
  <si>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</si>
  <si>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</si>
  <si>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</si>
  <si>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</si>
  <si>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</si>
  <si>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</si>
  <si>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</si>
  <si>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</si>
  <si>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</si>
  <si>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</si>
  <si>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</si>
  <si>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</si>
  <si>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</si>
  <si>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</si>
  <si>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</si>
  <si>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</si>
  <si>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</si>
  <si>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</si>
  <si>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</si>
  <si>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</si>
  <si>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</si>
  <si>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</si>
  <si>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</si>
  <si>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</si>
  <si>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</si>
  <si>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</si>
  <si>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</si>
  <si>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</si>
  <si>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</si>
  <si>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</si>
  <si>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</si>
  <si>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</si>
  <si>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</si>
  <si>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</si>
  <si>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</si>
  <si>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</si>
  <si>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</si>
  <si>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</si>
  <si>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</si>
  <si>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</si>
  <si>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</si>
  <si>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</si>
  <si>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</si>
  <si>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</si>
  <si>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</si>
  <si>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</si>
  <si>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</si>
  <si>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</si>
  <si>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</si>
  <si>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</si>
  <si>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</si>
  <si>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</si>
  <si>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</si>
  <si>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</si>
  <si>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</si>
  <si>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</si>
  <si>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</si>
  <si>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</si>
  <si>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</si>
  <si>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</si>
  <si>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</si>
  <si>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</si>
  <si>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</si>
  <si>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</si>
  <si>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</si>
  <si>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</si>
  <si>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</si>
  <si>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</si>
  <si>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</si>
  <si>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</si>
  <si>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</si>
  <si>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</si>
  <si>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</si>
  <si>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</si>
  <si>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</si>
  <si>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</si>
  <si>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</si>
  <si>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</si>
  <si>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</si>
  <si>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</si>
  <si>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</si>
  <si>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</si>
  <si>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</si>
  <si>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</si>
  <si>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</si>
  <si>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</si>
  <si>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</si>
  <si>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</si>
  <si>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</si>
  <si>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</si>
  <si>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</si>
  <si>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</si>
  <si>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</si>
  <si>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</si>
  <si>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</si>
  <si>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</si>
  <si>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</si>
  <si>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</si>
  <si>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</si>
  <si>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</si>
  <si>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</si>
  <si>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</si>
  <si>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</si>
  <si>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</si>
  <si>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</si>
  <si>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</si>
  <si>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</si>
  <si>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</si>
  <si>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</si>
  <si>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</si>
  <si>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</si>
  <si>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</si>
  <si>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</si>
  <si>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</si>
  <si>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</si>
  <si>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</si>
  <si>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</si>
  <si>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</si>
  <si>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</si>
  <si>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</si>
  <si>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</si>
  <si>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</si>
  <si>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</si>
  <si>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</si>
  <si>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</si>
  <si>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</si>
  <si>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</si>
  <si>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</si>
  <si>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</si>
  <si>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</si>
  <si>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</si>
  <si>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</si>
  <si>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</si>
  <si>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</si>
  <si>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</si>
  <si>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</si>
  <si>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</si>
  <si>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</si>
  <si>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</si>
  <si>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</si>
  <si>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</si>
  <si>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</si>
  <si>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</si>
  <si>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</si>
  <si>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</si>
  <si>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</si>
  <si>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</si>
  <si>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</si>
  <si>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</si>
  <si>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</si>
  <si>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</si>
  <si>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</si>
  <si>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</si>
  <si>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</si>
  <si>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</si>
  <si>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</si>
  <si>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</si>
  <si>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</si>
  <si>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</si>
  <si>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</si>
  <si>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</si>
  <si>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</si>
  <si>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</si>
  <si>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</si>
  <si>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</si>
  <si>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</si>
  <si>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</si>
  <si>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</si>
  <si>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</si>
  <si>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</si>
  <si>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</si>
  <si>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</si>
  <si>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</si>
  <si>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</si>
  <si>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</si>
  <si>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</si>
  <si>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</si>
  <si>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</si>
  <si>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</si>
  <si>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</si>
  <si>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</si>
  <si>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</si>
  <si>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</si>
  <si>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</si>
  <si>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</si>
  <si>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</si>
  <si>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</si>
  <si>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</si>
  <si>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</si>
  <si>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</si>
  <si>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</si>
  <si>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</si>
  <si>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</si>
  <si>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</si>
  <si>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</si>
  <si>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</si>
  <si>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</si>
  <si>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</si>
  <si>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</si>
  <si>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</si>
  <si>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</si>
  <si>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</si>
  <si>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</si>
  <si>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</si>
  <si>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</si>
  <si>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</si>
  <si>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</si>
  <si>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</si>
  <si>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</si>
  <si>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</si>
  <si>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</si>
  <si>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</si>
  <si>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</si>
  <si>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</si>
  <si>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</si>
  <si>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</si>
  <si>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</si>
  <si>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</si>
  <si>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</si>
  <si>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</si>
  <si>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</si>
  <si>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</si>
  <si>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</si>
  <si>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</si>
  <si>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</si>
  <si>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</si>
  <si>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</si>
  <si>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</si>
  <si>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</si>
  <si>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</si>
  <si>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</si>
  <si>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</si>
  <si>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</si>
  <si>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</si>
  <si>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</si>
  <si>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</si>
  <si>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</si>
  <si>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</si>
  <si>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</si>
  <si>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</si>
  <si>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</si>
  <si>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</si>
  <si>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</si>
  <si>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</si>
  <si>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</si>
  <si>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</si>
  <si>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</si>
  <si>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</si>
  <si>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</si>
  <si>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</si>
  <si>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</si>
  <si>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</si>
  <si>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</si>
  <si>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</si>
  <si>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</si>
  <si>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</si>
  <si>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</si>
  <si>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</si>
  <si>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</si>
  <si>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</si>
  <si>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</si>
  <si>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</si>
  <si>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</si>
  <si>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</si>
  <si>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</si>
  <si>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</si>
  <si>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</si>
  <si>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</si>
  <si>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</si>
  <si>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</si>
  <si>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</si>
  <si>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</si>
  <si>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</si>
  <si>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</si>
  <si>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</si>
  <si>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</si>
  <si>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</si>
  <si>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</si>
  <si>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</si>
  <si>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</si>
  <si>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</si>
  <si>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</si>
  <si>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</si>
  <si>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</si>
  <si>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</si>
  <si>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</si>
  <si>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</si>
  <si>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</si>
  <si>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</si>
  <si>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</si>
  <si>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</si>
  <si>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</si>
  <si>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</si>
  <si>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</si>
  <si>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</si>
  <si>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</si>
  <si>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</si>
  <si>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</si>
  <si>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</si>
  <si>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</si>
  <si>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</si>
  <si>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</si>
  <si>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</si>
  <si>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</si>
  <si>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</si>
  <si>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</si>
  <si>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</si>
  <si>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</si>
  <si>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</si>
  <si>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</si>
  <si>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</si>
  <si>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</si>
  <si>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</si>
  <si>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</si>
  <si>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</si>
  <si>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</si>
  <si>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</si>
  <si>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</si>
  <si>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</si>
  <si>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</si>
  <si>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</si>
  <si>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</si>
  <si>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</si>
  <si>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</si>
  <si>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</si>
  <si>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</si>
  <si>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</si>
  <si>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</si>
  <si>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</si>
  <si>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</si>
  <si>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</si>
  <si>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</si>
  <si>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</si>
  <si>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</si>
  <si>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</si>
  <si>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</si>
  <si>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</si>
  <si>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</si>
  <si>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</si>
  <si>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</si>
  <si>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</si>
  <si>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</si>
  <si>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</si>
  <si>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</si>
  <si>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</si>
  <si>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</si>
  <si>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</si>
  <si>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</si>
  <si>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</si>
  <si>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</si>
  <si>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</si>
  <si>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</si>
  <si>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</si>
  <si>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</si>
  <si>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</si>
  <si>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</si>
  <si>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</si>
  <si>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</si>
  <si>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</si>
  <si>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</si>
  <si>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</si>
  <si>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</si>
  <si>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</si>
  <si>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</si>
  <si>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</si>
  <si>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</si>
  <si>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</si>
  <si>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</si>
  <si>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</si>
  <si>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</si>
  <si>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</si>
  <si>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</si>
  <si>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</si>
  <si>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</si>
  <si>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</si>
  <si>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</si>
  <si>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</si>
  <si>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</si>
  <si>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</si>
  <si>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</si>
  <si>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</si>
  <si>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</si>
  <si>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</si>
  <si>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</si>
  <si>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</si>
  <si>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</si>
  <si>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</si>
  <si>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</si>
  <si>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</si>
  <si>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</si>
  <si>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</si>
  <si>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</si>
  <si>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</si>
  <si>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</si>
  <si>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</si>
  <si>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</si>
  <si>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</si>
  <si>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</si>
  <si>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</si>
  <si>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</si>
  <si>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</si>
  <si>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</si>
  <si>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</si>
  <si>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</si>
  <si>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</si>
  <si>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</si>
  <si>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</si>
  <si>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</si>
  <si>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</si>
  <si>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</si>
  <si>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</si>
  <si>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</si>
  <si>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</si>
  <si>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</si>
  <si>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</si>
  <si>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</si>
  <si>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</si>
  <si>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</si>
  <si>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</si>
  <si>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</si>
  <si>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</si>
  <si>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</si>
  <si>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</si>
  <si>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</si>
  <si>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</si>
  <si>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</si>
  <si>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</si>
  <si>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</si>
  <si>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</si>
  <si>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</si>
  <si>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</si>
  <si>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</si>
  <si>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</si>
  <si>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</si>
  <si>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</si>
  <si>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</si>
  <si>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</si>
  <si>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</si>
  <si>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</si>
  <si>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</si>
  <si>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</si>
  <si>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</si>
  <si>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</si>
  <si>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</si>
  <si>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</si>
  <si>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</si>
  <si>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</si>
  <si>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</si>
  <si>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</si>
  <si>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</si>
  <si>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</si>
  <si>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</si>
  <si>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</si>
  <si>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</si>
  <si>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</si>
  <si>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</si>
  <si>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</si>
  <si>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</si>
  <si>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</si>
  <si>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</si>
  <si>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</si>
  <si>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</si>
  <si>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</si>
  <si>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</si>
  <si>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</si>
  <si>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</si>
  <si>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</si>
  <si>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</si>
  <si>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</si>
  <si>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</si>
  <si>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</si>
  <si>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</si>
  <si>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</si>
  <si>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</si>
  <si>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</si>
  <si>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</si>
  <si>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</si>
  <si>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</si>
  <si>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</si>
  <si>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</si>
  <si>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</si>
  <si>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</si>
  <si>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</si>
  <si>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</si>
  <si>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</si>
  <si>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</si>
  <si>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</si>
  <si>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</si>
  <si>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</si>
  <si>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</si>
  <si>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</si>
  <si>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</si>
  <si>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</si>
  <si>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</si>
  <si>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</si>
  <si>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</si>
  <si>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</si>
  <si>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</si>
  <si>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</si>
  <si>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</si>
  <si>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</si>
  <si>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</si>
  <si>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</si>
  <si>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</si>
  <si>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</si>
  <si>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</si>
  <si>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</si>
  <si>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</si>
  <si>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</si>
  <si>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</si>
  <si>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</si>
  <si>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</si>
  <si>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</si>
  <si>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</si>
  <si>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</si>
  <si>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</si>
  <si>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</si>
  <si>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</si>
  <si>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</si>
  <si>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</si>
  <si>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</si>
  <si>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</si>
  <si>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</si>
  <si>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</si>
  <si>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</si>
  <si>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</si>
  <si>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</si>
  <si>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</si>
  <si>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</si>
  <si>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</si>
  <si>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</si>
  <si>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</si>
  <si>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</si>
  <si>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</si>
  <si>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</si>
  <si>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</si>
  <si>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</si>
  <si>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</si>
  <si>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</si>
  <si>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</si>
  <si>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</si>
  <si>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</si>
  <si>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</si>
  <si>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</si>
  <si>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</si>
  <si>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</si>
  <si>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</si>
  <si>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</si>
  <si>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</si>
  <si>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</si>
  <si>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</si>
  <si>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</si>
  <si>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</si>
  <si>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</si>
  <si>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</si>
  <si>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</si>
  <si>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</si>
  <si>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</si>
  <si>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</si>
  <si>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</si>
  <si>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</si>
  <si>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</si>
  <si>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</si>
  <si>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</si>
  <si>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</si>
  <si>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</si>
  <si>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</si>
  <si>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</si>
  <si>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</si>
  <si>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</si>
  <si>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</si>
  <si>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</si>
  <si>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</si>
  <si>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</si>
  <si>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</si>
  <si>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</si>
  <si>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</si>
  <si>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</si>
  <si>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</si>
  <si>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</si>
  <si>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</si>
  <si>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</si>
  <si>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</si>
  <si>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</si>
  <si>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</si>
  <si>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</si>
  <si>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</si>
  <si>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</si>
  <si>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</si>
  <si>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</si>
  <si>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</si>
  <si>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</si>
  <si>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</si>
  <si>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</si>
  <si>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</si>
  <si>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</si>
  <si>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</si>
  <si>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</si>
  <si>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</si>
  <si>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</si>
  <si>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</si>
  <si>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</si>
  <si>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</si>
  <si>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</si>
  <si>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</si>
  <si>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</si>
  <si>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</si>
  <si>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</si>
  <si>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</si>
  <si>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</si>
  <si>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</si>
  <si>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</si>
  <si>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</si>
  <si>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</si>
  <si>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</si>
  <si>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</si>
  <si>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</si>
  <si>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</si>
  <si>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</si>
  <si>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</si>
  <si>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</si>
  <si>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</si>
  <si>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</si>
  <si>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</si>
  <si>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</si>
  <si>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</si>
  <si>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</si>
  <si>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</si>
  <si>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</si>
  <si>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</si>
  <si>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</si>
  <si>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</si>
  <si>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</si>
  <si>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</si>
  <si>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</si>
  <si>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</si>
  <si>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</si>
  <si>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</si>
  <si>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</si>
  <si>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</si>
  <si>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</si>
  <si>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</si>
  <si>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</si>
  <si>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</si>
  <si>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</si>
  <si>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</si>
  <si>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</si>
  <si>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</si>
  <si>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</si>
  <si>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</si>
  <si>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</si>
  <si>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</si>
  <si>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</si>
  <si>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</si>
  <si>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</si>
  <si>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</si>
  <si>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</si>
  <si>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</si>
  <si>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</si>
  <si>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</si>
  <si>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</si>
  <si>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</si>
  <si>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</si>
  <si>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</si>
  <si>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</si>
  <si>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</si>
  <si>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</si>
  <si>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</si>
  <si>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</si>
  <si>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</si>
  <si>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</si>
  <si>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</si>
  <si>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</si>
  <si>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</si>
  <si>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</si>
  <si>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</si>
  <si>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</si>
  <si>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</si>
  <si>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</si>
  <si>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</si>
  <si>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</si>
  <si>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</si>
  <si>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</si>
  <si>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</si>
  <si>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</si>
  <si>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</si>
  <si>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</si>
  <si>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</si>
  <si>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</si>
  <si>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</si>
  <si>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</si>
  <si>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</si>
  <si>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</si>
  <si>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</si>
  <si>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</si>
  <si>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</si>
  <si>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</si>
  <si>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</si>
  <si>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</si>
  <si>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</si>
  <si>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</si>
  <si>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</si>
  <si>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</si>
  <si>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</si>
  <si>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</si>
  <si>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</si>
  <si>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</si>
  <si>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</si>
  <si>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</si>
  <si>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</si>
  <si>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</si>
  <si>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</si>
  <si>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</si>
  <si>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</si>
  <si>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</si>
  <si>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</si>
  <si>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</si>
  <si>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</si>
  <si>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</si>
  <si>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</si>
  <si>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</si>
  <si>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</si>
  <si>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</si>
  <si>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</si>
  <si>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</si>
  <si>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</si>
  <si>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</si>
  <si>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</si>
  <si>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</si>
  <si>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</si>
  <si>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</si>
  <si>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</si>
  <si>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</si>
  <si>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</si>
  <si>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</si>
  <si>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</si>
  <si>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</si>
  <si>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</si>
  <si>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</si>
  <si>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</si>
  <si>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</si>
  <si>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</si>
  <si>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</si>
  <si>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</si>
  <si>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</si>
  <si>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</si>
  <si>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</si>
  <si>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</si>
  <si>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</si>
  <si>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</si>
  <si>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</si>
  <si>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</si>
  <si>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</si>
  <si>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</si>
  <si>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</si>
  <si>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</si>
  <si>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</si>
  <si>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</si>
  <si>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</si>
  <si>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</si>
  <si>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</si>
  <si>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</si>
  <si>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</si>
  <si>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</si>
  <si>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</si>
  <si>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</si>
  <si>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</si>
  <si>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</si>
  <si>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</si>
  <si>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</si>
  <si>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</si>
  <si>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</si>
  <si>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</si>
  <si>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</si>
  <si>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</si>
  <si>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</si>
  <si>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</si>
  <si>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</si>
  <si>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</si>
  <si>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</si>
  <si>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</si>
  <si>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</si>
  <si>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</si>
  <si>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</si>
  <si>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</si>
  <si>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</si>
  <si>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</si>
  <si>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</si>
  <si>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</si>
  <si>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</si>
  <si>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</si>
  <si>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</si>
  <si>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</si>
  <si>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</si>
  <si>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</si>
  <si>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</si>
  <si>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</si>
  <si>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</si>
  <si>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</si>
  <si>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</si>
  <si>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</si>
  <si>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</si>
  <si>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</si>
  <si>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</si>
  <si>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</si>
  <si>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</si>
  <si>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</si>
  <si>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</si>
  <si>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</si>
  <si>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</si>
  <si>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</si>
  <si>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</si>
  <si>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</si>
  <si>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</si>
  <si>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</si>
  <si>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</si>
  <si>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</si>
  <si>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</si>
  <si>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</si>
  <si>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</si>
  <si>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</si>
  <si>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</si>
  <si>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</si>
  <si>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</si>
  <si>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</si>
  <si>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</si>
  <si>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</si>
  <si>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</si>
  <si>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</si>
  <si>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</si>
  <si>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</si>
  <si>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</si>
  <si>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</si>
  <si>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</si>
  <si>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</si>
  <si>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</si>
  <si>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</si>
  <si>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</si>
  <si>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</si>
  <si>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</si>
  <si>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</si>
  <si>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</si>
  <si>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</si>
  <si>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</si>
  <si>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</si>
  <si>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</si>
  <si>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</si>
  <si>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</si>
  <si>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</si>
  <si>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</si>
  <si>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</si>
  <si>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</si>
  <si>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</si>
  <si>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</si>
  <si>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</si>
  <si>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</si>
  <si>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</si>
  <si>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</si>
  <si>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</si>
  <si>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</si>
  <si>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</si>
  <si>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</si>
  <si>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</si>
  <si>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</si>
  <si>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</si>
  <si>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</si>
  <si>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</si>
  <si>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</si>
  <si>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</si>
  <si>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</si>
  <si>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</si>
  <si>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</si>
  <si>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</si>
  <si>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</si>
  <si>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</si>
  <si>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</si>
  <si>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</si>
  <si>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</si>
  <si>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</si>
  <si>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</si>
  <si>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</si>
  <si>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</si>
  <si>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</si>
  <si>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</si>
  <si>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</si>
  <si>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</si>
  <si>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</si>
  <si>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</si>
  <si>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</si>
  <si>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</si>
  <si>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</si>
  <si>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</si>
  <si>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</si>
  <si>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</si>
  <si>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</si>
  <si>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</si>
  <si>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</si>
  <si>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</si>
  <si>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</si>
  <si>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</si>
  <si>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</si>
  <si>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</si>
  <si>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</si>
  <si>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</si>
  <si>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</si>
  <si>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</si>
  <si>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</si>
  <si>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</si>
  <si>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</si>
  <si>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</si>
  <si>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</si>
  <si>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</si>
  <si>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</si>
  <si>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</si>
  <si>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</si>
  <si>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</si>
  <si>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</si>
  <si>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</si>
  <si>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</si>
  <si>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</si>
  <si>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</si>
  <si>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</si>
  <si>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</si>
  <si>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</si>
  <si>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</si>
  <si>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</si>
  <si>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</si>
  <si>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</si>
  <si>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</si>
  <si>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</si>
  <si>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</si>
  <si>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</si>
  <si>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</si>
  <si>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</si>
  <si>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</si>
  <si>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</si>
  <si>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</si>
  <si>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</si>
  <si>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</si>
  <si>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</si>
  <si>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</si>
  <si>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</si>
  <si>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</si>
  <si>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</si>
  <si>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</si>
  <si>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</si>
  <si>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</si>
  <si>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</si>
  <si>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</si>
  <si>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</si>
  <si>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</si>
  <si>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</si>
  <si>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</si>
  <si>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</si>
  <si>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</si>
  <si>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</si>
  <si>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</si>
  <si>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</si>
  <si>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</si>
  <si>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</si>
  <si>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</si>
  <si>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</si>
  <si>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</si>
  <si>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</si>
  <si>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</si>
  <si>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</si>
  <si>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</si>
  <si>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</si>
  <si>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</si>
  <si>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</si>
  <si>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</si>
  <si>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</si>
  <si>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</si>
  <si>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</si>
  <si>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</si>
  <si>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</si>
  <si>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</si>
  <si>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</si>
  <si>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</si>
  <si>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</si>
  <si>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</si>
  <si>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</si>
  <si>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</si>
  <si>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</si>
  <si>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</si>
  <si>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</si>
  <si>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</si>
  <si>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</si>
  <si>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</si>
  <si>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</si>
  <si>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</si>
  <si>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</si>
  <si>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</si>
  <si>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</si>
  <si>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</si>
  <si>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</si>
  <si>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</si>
  <si>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</si>
  <si>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</si>
  <si>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</si>
  <si>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</si>
  <si>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</si>
  <si>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</si>
  <si>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</si>
  <si>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</si>
  <si>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</si>
  <si>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</si>
  <si>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</si>
  <si>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</si>
  <si>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</si>
  <si>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</si>
  <si>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</si>
  <si>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</si>
  <si>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</si>
  <si>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</si>
  <si>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</si>
  <si>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</si>
  <si>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</si>
  <si>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</si>
  <si>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</si>
  <si>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</si>
  <si>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</si>
  <si>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</si>
  <si>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</si>
  <si>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</si>
  <si>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</si>
  <si>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</si>
  <si>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</si>
  <si>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</si>
  <si>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</si>
  <si>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</si>
  <si>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</si>
  <si>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</si>
  <si>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</si>
  <si>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</si>
  <si>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</si>
  <si>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</si>
  <si>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</si>
  <si>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</si>
  <si>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</si>
  <si>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</si>
  <si>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</si>
  <si>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</si>
  <si>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</si>
  <si>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</si>
  <si>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</si>
  <si>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</si>
  <si>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</si>
  <si>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</si>
  <si>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</si>
  <si>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</si>
  <si>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</si>
  <si>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</si>
  <si>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</si>
  <si>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</si>
  <si>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</si>
  <si>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</si>
  <si>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</si>
  <si>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</si>
  <si>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</si>
  <si>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</si>
  <si>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</si>
  <si>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</si>
  <si>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</si>
  <si>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</si>
  <si>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</si>
  <si>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</si>
  <si>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</si>
  <si>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</si>
  <si>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</si>
  <si>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</si>
  <si>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</si>
  <si>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</si>
  <si>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</si>
  <si>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</si>
  <si>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</si>
  <si>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</si>
  <si>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</si>
  <si>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</si>
  <si>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</si>
  <si>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</si>
  <si>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</si>
  <si>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</si>
  <si>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</si>
  <si>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</si>
  <si>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</si>
  <si>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</si>
  <si>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</si>
  <si>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</si>
  <si>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</si>
  <si>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</si>
  <si>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</si>
  <si>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</si>
  <si>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</si>
  <si>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</si>
  <si>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</si>
  <si>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</si>
  <si>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</si>
  <si>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</si>
  <si>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</si>
  <si>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</si>
  <si>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</si>
  <si>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</si>
  <si>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</si>
  <si>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</si>
  <si>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</si>
  <si>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</si>
  <si>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</si>
  <si>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</si>
  <si>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</si>
  <si>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</si>
  <si>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</si>
  <si>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</si>
  <si>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</si>
  <si>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</si>
  <si>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</si>
  <si>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</si>
  <si>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</si>
  <si>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</si>
  <si>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</si>
  <si>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</si>
  <si>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</si>
  <si>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</si>
  <si>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</si>
  <si>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</si>
  <si>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</si>
  <si>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</si>
  <si>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</si>
  <si>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</si>
  <si>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</si>
  <si>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</si>
  <si>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</si>
  <si>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</si>
  <si>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</si>
  <si>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</si>
  <si>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</si>
  <si>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</si>
  <si>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</si>
  <si>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</si>
  <si>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</si>
  <si>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</si>
  <si>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</si>
  <si>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</si>
  <si>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</si>
  <si>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</si>
  <si>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</si>
  <si>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</si>
  <si>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</si>
  <si>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</si>
  <si>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</si>
  <si>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</si>
  <si>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</si>
  <si>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</si>
  <si>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</si>
  <si>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</si>
  <si>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</si>
  <si>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</si>
  <si>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</si>
  <si>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</si>
  <si>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</si>
  <si>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</si>
  <si>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</si>
  <si>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</si>
  <si>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</si>
  <si>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</si>
  <si>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</si>
  <si>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</si>
  <si>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</si>
  <si>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</si>
  <si>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</si>
  <si>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</si>
  <si>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</si>
  <si>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</si>
  <si>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</si>
  <si>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</si>
  <si>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</si>
  <si>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</si>
  <si>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</si>
  <si>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</si>
  <si>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</si>
  <si>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</si>
  <si>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</si>
  <si>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</si>
  <si>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</si>
  <si>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</si>
  <si>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</si>
  <si>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</si>
  <si>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</si>
  <si>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</si>
  <si>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</si>
  <si>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</si>
  <si>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</si>
  <si>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</si>
  <si>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</si>
  <si>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</si>
  <si>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</si>
  <si>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</si>
  <si>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</si>
  <si>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</si>
  <si>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</si>
  <si>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</si>
  <si>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</si>
  <si>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</si>
  <si>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</si>
  <si>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</si>
  <si>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</si>
  <si>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</si>
  <si>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</si>
  <si>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</si>
  <si>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</si>
  <si>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</si>
  <si>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</si>
  <si>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</si>
  <si>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</si>
  <si>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</si>
  <si>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</si>
  <si>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</si>
  <si>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</si>
  <si>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</si>
  <si>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</si>
  <si>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</si>
  <si>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</si>
  <si>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</si>
  <si>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</si>
  <si>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</si>
  <si>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</si>
  <si>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</si>
  <si>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</si>
  <si>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</si>
  <si>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</si>
  <si>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</si>
  <si>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</si>
  <si>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</si>
  <si>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</si>
  <si>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</si>
  <si>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</si>
  <si>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</si>
  <si>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</si>
  <si>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</si>
  <si>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</si>
  <si>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</si>
  <si>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</si>
  <si>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</si>
  <si>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</si>
  <si>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</si>
  <si>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</si>
  <si>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</si>
  <si>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</si>
  <si>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</si>
  <si>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</si>
  <si>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</si>
  <si>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</si>
  <si>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</si>
  <si>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</si>
  <si>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</si>
  <si>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</si>
  <si>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</si>
  <si>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</si>
  <si>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</si>
  <si>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</si>
  <si>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</si>
  <si>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</si>
  <si>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</si>
  <si>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</si>
  <si>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</si>
  <si>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</si>
  <si>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</si>
  <si>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</si>
  <si>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</si>
  <si>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</si>
  <si>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</si>
  <si>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</si>
  <si>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</si>
  <si>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</si>
  <si>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</si>
  <si>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</si>
  <si>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</si>
  <si>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</si>
  <si>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</si>
  <si>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</si>
  <si>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</si>
  <si>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</si>
  <si>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</si>
  <si>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</si>
  <si>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</si>
  <si>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</si>
  <si>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</si>
  <si>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</si>
  <si>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</si>
  <si>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</si>
  <si>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</si>
  <si>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</si>
  <si>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</si>
  <si>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</si>
  <si>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</si>
  <si>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</si>
  <si>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</si>
  <si>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</si>
  <si>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</si>
  <si>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</si>
  <si>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</si>
  <si>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</si>
  <si>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</si>
  <si>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</si>
  <si>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</si>
  <si>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</si>
  <si>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</si>
  <si>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</si>
  <si>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</si>
  <si>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</si>
  <si>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</si>
  <si>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</si>
  <si>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</si>
  <si>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</si>
  <si>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</si>
  <si>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</si>
  <si>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</si>
  <si>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</si>
  <si>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</si>
  <si>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</si>
  <si>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</si>
  <si>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</si>
  <si>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</si>
  <si>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</si>
  <si>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</si>
  <si>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</si>
  <si>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</si>
  <si>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</si>
  <si>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</si>
  <si>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</si>
  <si>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</si>
  <si>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</si>
  <si>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</si>
  <si>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</si>
  <si>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</si>
  <si>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</si>
  <si>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</si>
  <si>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</si>
  <si>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</si>
  <si>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</si>
  <si>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</si>
  <si>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</si>
  <si>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</si>
  <si>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</si>
  <si>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</si>
  <si>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</si>
  <si>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</si>
  <si>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</si>
  <si>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</si>
  <si>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</si>
  <si>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</si>
  <si>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</si>
  <si>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</si>
  <si>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</si>
  <si>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</si>
  <si>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</si>
  <si>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</si>
  <si>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</si>
  <si>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</si>
  <si>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</si>
  <si>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</si>
  <si>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</si>
  <si>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</si>
  <si>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</si>
  <si>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</si>
  <si>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</si>
  <si>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</si>
  <si>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</si>
  <si>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</si>
  <si>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</si>
  <si>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</si>
  <si>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</si>
  <si>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</si>
  <si>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</si>
  <si>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</si>
  <si>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</si>
  <si>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</si>
  <si>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</si>
  <si>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</si>
  <si>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</si>
  <si>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</si>
  <si>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</si>
  <si>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</si>
  <si>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</si>
  <si>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</si>
  <si>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</si>
  <si>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</si>
  <si>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</si>
  <si>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</si>
  <si>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</si>
  <si>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</si>
  <si>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</si>
  <si>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</si>
  <si>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</si>
  <si>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</si>
  <si>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</si>
  <si>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</si>
  <si>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</si>
  <si>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</si>
  <si>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</si>
  <si>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</si>
  <si>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</si>
  <si>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</si>
  <si>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</si>
  <si>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</si>
  <si>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</si>
  <si>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</si>
  <si>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</si>
  <si>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</si>
  <si>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</si>
  <si>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</si>
  <si>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</si>
  <si>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</si>
  <si>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</si>
  <si>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</si>
  <si>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</si>
  <si>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</si>
  <si>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</si>
  <si>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</si>
  <si>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</si>
  <si>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</si>
  <si>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</si>
  <si>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</si>
  <si>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</si>
  <si>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</si>
  <si>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</si>
  <si>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</si>
  <si>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</si>
  <si>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</si>
  <si>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</si>
  <si>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</si>
  <si>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</si>
  <si>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</si>
  <si>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</si>
  <si>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</si>
  <si>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</si>
  <si>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</si>
  <si>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</si>
  <si>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</si>
  <si>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</si>
  <si>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</si>
  <si>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</si>
  <si>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</si>
  <si>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</si>
  <si>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</si>
  <si>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</si>
  <si>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</si>
  <si>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</si>
  <si>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</si>
  <si>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</si>
  <si>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</si>
  <si>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</si>
  <si>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</si>
  <si>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</si>
  <si>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</si>
  <si>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</si>
  <si>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</si>
  <si>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</si>
  <si>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</si>
  <si>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</si>
  <si>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</si>
  <si>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</si>
  <si>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</si>
  <si>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</si>
  <si>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</si>
  <si>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</si>
  <si>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</si>
  <si>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</si>
  <si>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</si>
  <si>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</si>
  <si>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</si>
  <si>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</si>
  <si>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</si>
  <si>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</si>
  <si>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</si>
  <si>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</si>
  <si>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</si>
  <si>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</si>
  <si>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</si>
  <si>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</si>
  <si>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</si>
  <si>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</si>
  <si>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</si>
  <si>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</si>
  <si>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</si>
  <si>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</si>
  <si>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</si>
  <si>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</si>
  <si>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</si>
  <si>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</si>
  <si>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</si>
  <si>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</si>
  <si>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</si>
  <si>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</si>
  <si>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</si>
  <si>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</si>
  <si>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</si>
  <si>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</si>
  <si>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</si>
  <si>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</si>
  <si>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</si>
  <si>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</si>
  <si>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</si>
  <si>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</si>
  <si>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</si>
  <si>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</si>
  <si>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</si>
  <si>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</si>
  <si>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</si>
  <si>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</si>
  <si>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</si>
  <si>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</si>
  <si>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</si>
  <si>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</si>
  <si>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</si>
  <si>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</si>
  <si>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</si>
  <si>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</si>
  <si>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</si>
  <si>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</si>
  <si>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</si>
  <si>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</si>
  <si>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</si>
  <si>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</si>
  <si>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</si>
  <si>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</si>
  <si>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</si>
  <si>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</si>
  <si>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</si>
  <si>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</si>
  <si>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</si>
  <si>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</si>
  <si>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</si>
  <si>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</si>
  <si>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</si>
  <si>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</si>
  <si>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</si>
  <si>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</si>
  <si>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</si>
  <si>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</si>
  <si>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</si>
  <si>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</si>
  <si>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</si>
  <si>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</si>
  <si>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</si>
  <si>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</si>
  <si>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</si>
  <si>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</si>
  <si>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</si>
  <si>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</si>
  <si>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</si>
  <si>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</si>
  <si>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</si>
  <si>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</si>
  <si>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</si>
  <si>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</si>
  <si>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</si>
  <si>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</si>
  <si>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</si>
  <si>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</si>
  <si>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</si>
  <si>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</si>
  <si>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</si>
  <si>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</si>
  <si>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</si>
  <si>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</si>
  <si>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</si>
  <si>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</si>
  <si>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</si>
  <si>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</si>
  <si>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</si>
  <si>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</si>
  <si>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</si>
  <si>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</si>
  <si>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</si>
  <si>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</si>
  <si>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</si>
  <si>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</si>
  <si>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</si>
  <si>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</si>
  <si>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</si>
  <si>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</si>
  <si>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</si>
  <si>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</si>
  <si>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</si>
  <si>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</si>
  <si>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</si>
  <si>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</si>
  <si>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</si>
  <si>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</si>
  <si>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</si>
  <si>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</si>
  <si>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</si>
  <si>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</si>
  <si>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</si>
  <si>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</si>
  <si>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</si>
  <si>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</si>
  <si>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</si>
  <si>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</si>
  <si>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</si>
  <si>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</si>
  <si>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</si>
  <si>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</si>
  <si>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</si>
  <si>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</si>
  <si>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</si>
  <si>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</si>
  <si>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</si>
  <si>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</si>
  <si>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</si>
  <si>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</si>
  <si>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</si>
  <si>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</si>
  <si>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</si>
  <si>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</si>
  <si>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</si>
  <si>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</si>
  <si>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</si>
  <si>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</si>
  <si>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</si>
  <si>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</si>
  <si>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</si>
  <si>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</si>
  <si>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</si>
  <si>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</si>
  <si>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</si>
  <si>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</si>
  <si>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</si>
  <si>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</si>
  <si>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</si>
  <si>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</si>
  <si>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</si>
  <si>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</si>
  <si>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</si>
  <si>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</si>
  <si>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</si>
  <si>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</si>
  <si>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</si>
  <si>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</si>
  <si>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</si>
  <si>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</si>
  <si>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</si>
  <si>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</si>
  <si>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</si>
  <si>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</si>
  <si>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</si>
  <si>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</si>
  <si>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</si>
  <si>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</si>
  <si>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</si>
  <si>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</si>
  <si>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</si>
  <si>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</si>
  <si>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</si>
  <si>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</si>
  <si>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</si>
  <si>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</si>
  <si>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</si>
  <si>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</si>
  <si>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</si>
  <si>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</si>
  <si>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</si>
  <si>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</si>
  <si>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</si>
  <si>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</si>
  <si>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</si>
  <si>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</si>
  <si>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</si>
  <si>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</si>
  <si>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</si>
  <si>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</si>
  <si>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</si>
  <si>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</si>
  <si>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</si>
  <si>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</si>
  <si>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</si>
  <si>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</si>
  <si>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</si>
  <si>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</si>
  <si>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</si>
  <si>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</si>
  <si>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</si>
  <si>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</si>
  <si>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</si>
  <si>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</si>
  <si>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</si>
  <si>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</si>
  <si>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</si>
  <si>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</si>
  <si>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</si>
  <si>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</si>
  <si>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</si>
  <si>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</si>
  <si>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</si>
  <si>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</si>
  <si>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</si>
  <si>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</si>
  <si>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</si>
  <si>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</si>
  <si>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</si>
  <si>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</si>
  <si>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</si>
  <si>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</si>
  <si>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</si>
  <si>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</si>
  <si>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</si>
  <si>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</si>
  <si>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</si>
  <si>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</si>
  <si>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</si>
  <si>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</si>
  <si>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</si>
  <si>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</si>
  <si>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</si>
  <si>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</si>
  <si>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</si>
  <si>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</si>
  <si>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</si>
  <si>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</si>
  <si>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</si>
  <si>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</si>
  <si>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</si>
  <si>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</si>
  <si>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</si>
  <si>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</si>
  <si>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</si>
  <si>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</si>
  <si>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</si>
  <si>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</si>
  <si>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</si>
  <si>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</si>
  <si>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</si>
  <si>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</si>
  <si>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</si>
  <si>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</si>
  <si>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</si>
  <si>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</si>
  <si>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</si>
  <si>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</si>
  <si>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</si>
  <si>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</si>
  <si>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</si>
  <si>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</si>
  <si>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</si>
  <si>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</si>
  <si>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</si>
  <si>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</si>
  <si>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</si>
  <si>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</si>
  <si>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</si>
  <si>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</si>
  <si>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</si>
  <si>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</si>
  <si>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</si>
  <si>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</si>
  <si>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</si>
  <si>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</si>
  <si>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</si>
  <si>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</si>
  <si>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</si>
  <si>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</si>
  <si>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</si>
  <si>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</si>
  <si>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</si>
  <si>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</si>
  <si>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</si>
  <si>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</si>
  <si>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</si>
  <si>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</si>
  <si>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</si>
  <si>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</si>
  <si>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</si>
  <si>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</si>
  <si>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</si>
  <si>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</si>
  <si>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</si>
  <si>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</si>
  <si>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</si>
  <si>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</si>
  <si>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</si>
  <si>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</si>
  <si>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</si>
  <si>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</si>
  <si>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</si>
  <si>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</si>
  <si>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</si>
  <si>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</si>
  <si>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</si>
  <si>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</si>
  <si>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</si>
  <si>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</si>
  <si>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</si>
  <si>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</si>
  <si>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</si>
  <si>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</si>
  <si>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</si>
  <si>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</si>
  <si>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</si>
  <si>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</si>
  <si>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</si>
  <si>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</si>
  <si>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</si>
  <si>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</si>
  <si>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</si>
  <si>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</si>
  <si>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</si>
  <si>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</si>
  <si>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</si>
  <si>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</si>
  <si>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</si>
  <si>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</si>
  <si>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</si>
  <si>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</si>
  <si>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</si>
  <si>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</si>
  <si>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</si>
  <si>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</si>
  <si>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</si>
  <si>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</si>
  <si>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</si>
  <si>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</si>
  <si>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</si>
  <si>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</si>
  <si>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</si>
  <si>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</si>
  <si>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</si>
  <si>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</si>
  <si>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</si>
  <si>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</si>
  <si>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</si>
  <si>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</si>
  <si>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</si>
  <si>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</si>
  <si>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</si>
  <si>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</si>
  <si>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</si>
  <si>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</si>
  <si>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</si>
  <si>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</si>
  <si>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</si>
  <si>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</si>
  <si>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</si>
  <si>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</si>
  <si>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</si>
  <si>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</si>
  <si>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</si>
  <si>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</si>
  <si>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</si>
  <si>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</si>
  <si>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</si>
  <si>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</si>
  <si>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</si>
  <si>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</si>
  <si>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</si>
  <si>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</si>
  <si>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</si>
  <si>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</si>
  <si>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</si>
  <si>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</si>
  <si>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</si>
  <si>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</si>
  <si>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</si>
  <si>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</si>
  <si>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</si>
  <si>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</si>
  <si>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</si>
  <si>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</si>
  <si>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</si>
  <si>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</si>
  <si>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</si>
  <si>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</si>
  <si>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</si>
  <si>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</si>
  <si>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</si>
  <si>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</si>
  <si>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</si>
  <si>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</si>
  <si>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</si>
  <si>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</si>
  <si>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</si>
  <si>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</si>
  <si>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</si>
  <si>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</si>
  <si>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</si>
  <si>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</si>
  <si>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</si>
  <si>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</si>
  <si>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</si>
  <si>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</si>
  <si>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</si>
  <si>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</si>
  <si>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</si>
  <si>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</si>
  <si>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</si>
  <si>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</si>
  <si>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</si>
  <si>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</si>
  <si>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</si>
  <si>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</si>
  <si>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</si>
  <si>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</si>
  <si>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</si>
  <si>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</si>
  <si>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</si>
  <si>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</si>
  <si>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</si>
  <si>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</si>
  <si>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</si>
  <si>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</si>
  <si>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</si>
  <si>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</si>
  <si>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</si>
  <si>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</si>
  <si>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</si>
  <si>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</si>
  <si>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</si>
  <si>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</si>
  <si>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</si>
  <si>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</si>
  <si>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</si>
  <si>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</si>
  <si>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</si>
  <si>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</si>
  <si>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</si>
  <si>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</si>
  <si>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</si>
  <si>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</si>
  <si>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</si>
  <si>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</si>
  <si>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</si>
  <si>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</si>
  <si>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</si>
  <si>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</si>
  <si>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</si>
  <si>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</si>
  <si>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</si>
  <si>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</si>
  <si>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</si>
  <si>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</si>
  <si>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</si>
  <si>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</si>
  <si>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</si>
  <si>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</si>
  <si>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</si>
  <si>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</si>
  <si>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</si>
  <si>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</si>
  <si>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</si>
  <si>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</si>
  <si>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</si>
  <si>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</si>
  <si>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</si>
  <si>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</si>
  <si>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</si>
  <si>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</si>
  <si>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</si>
  <si>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</si>
  <si>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</si>
  <si>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</si>
  <si>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</si>
  <si>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</si>
  <si>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</si>
  <si>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</si>
  <si>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</si>
  <si>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</si>
  <si>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</si>
  <si>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</si>
  <si>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</si>
  <si>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</si>
  <si>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</si>
  <si>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</si>
  <si>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</si>
  <si>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</si>
  <si>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</si>
  <si>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</si>
  <si>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</si>
  <si>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</si>
  <si>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</si>
  <si>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</si>
  <si>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</si>
  <si>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</si>
  <si>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</si>
  <si>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</si>
  <si>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</si>
  <si>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</si>
  <si>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</si>
  <si>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</si>
  <si>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</si>
  <si>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</si>
  <si>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</si>
  <si>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</si>
  <si>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</si>
  <si>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</si>
  <si>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</si>
  <si>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</si>
  <si>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</si>
  <si>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</si>
  <si>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</si>
  <si>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</si>
  <si>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</si>
  <si>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</si>
  <si>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</si>
  <si>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</si>
  <si>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</si>
  <si>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</si>
  <si>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</si>
  <si>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</si>
  <si>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</si>
  <si>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</si>
  <si>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</si>
  <si>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</si>
  <si>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</si>
  <si>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</si>
  <si>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</si>
  <si>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</si>
  <si>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</si>
  <si>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</si>
  <si>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</si>
  <si>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</si>
  <si>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</si>
  <si>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</si>
  <si>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</si>
  <si>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</si>
  <si>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</si>
  <si>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</si>
  <si>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</si>
  <si>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</si>
  <si>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</si>
  <si>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</si>
  <si>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</si>
  <si>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</si>
  <si>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</si>
  <si>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</si>
  <si>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</si>
  <si>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</si>
  <si>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</si>
  <si>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</si>
  <si>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</si>
  <si>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</si>
  <si>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</si>
  <si>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</si>
  <si>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</si>
  <si>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</si>
  <si>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</si>
  <si>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</si>
  <si>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</si>
  <si>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</si>
  <si>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</si>
  <si>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</si>
  <si>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</si>
  <si>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</si>
  <si>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</si>
  <si>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</si>
  <si>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</si>
  <si>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</si>
  <si>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</si>
  <si>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</si>
  <si>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</si>
  <si>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</si>
  <si>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</si>
  <si>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</si>
  <si>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</si>
  <si>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</si>
  <si>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</si>
  <si>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</si>
  <si>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</si>
  <si>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</si>
  <si>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</si>
  <si>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</si>
  <si>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</si>
  <si>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</si>
  <si>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</si>
  <si>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</si>
  <si>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</si>
  <si>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</si>
  <si>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</si>
  <si>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</si>
  <si>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</si>
  <si>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</si>
  <si>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</si>
  <si>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</si>
  <si>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</si>
  <si>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</si>
  <si>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</si>
  <si>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</si>
  <si>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</si>
  <si>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</si>
  <si>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</si>
  <si>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</si>
  <si>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</si>
  <si>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</si>
  <si>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</si>
  <si>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</si>
  <si>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</si>
  <si>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</si>
  <si>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</si>
  <si>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</si>
  <si>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</si>
  <si>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</si>
  <si>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</si>
  <si>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</si>
  <si>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</si>
  <si>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</si>
  <si>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</si>
  <si>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</si>
  <si>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</si>
  <si>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</si>
  <si>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</si>
  <si>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</si>
  <si>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</si>
  <si>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</si>
  <si>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</si>
  <si>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</si>
  <si>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</si>
  <si>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</si>
  <si>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</si>
  <si>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</si>
  <si>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</si>
  <si>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</si>
  <si>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</si>
  <si>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</si>
  <si>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</si>
  <si>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</si>
  <si>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</si>
  <si>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</si>
  <si>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</si>
  <si>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</si>
  <si>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</si>
  <si>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</si>
  <si>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</si>
  <si>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</si>
  <si>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</si>
  <si>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</si>
  <si>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</si>
  <si>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</si>
  <si>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</si>
  <si>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</si>
  <si>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</si>
  <si>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</si>
  <si>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</si>
  <si>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</si>
  <si>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</si>
  <si>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</si>
  <si>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</si>
  <si>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</si>
  <si>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</si>
  <si>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</si>
  <si>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</si>
  <si>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</si>
  <si>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</si>
  <si>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</si>
  <si>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</si>
  <si>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</si>
  <si>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</si>
  <si>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</si>
  <si>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</si>
  <si>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</si>
  <si>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</si>
  <si>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</si>
  <si>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</si>
  <si>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</si>
  <si>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</si>
  <si>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</si>
  <si>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</si>
  <si>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</si>
  <si>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</si>
  <si>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</si>
  <si>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</si>
  <si>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</si>
  <si>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</si>
  <si>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</si>
  <si>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</si>
  <si>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</si>
  <si>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</si>
  <si>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</si>
  <si>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</si>
  <si>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</si>
  <si>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</si>
  <si>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</si>
  <si>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</si>
  <si>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</si>
  <si>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</si>
  <si>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</si>
  <si>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</si>
  <si>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</si>
  <si>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</si>
  <si>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</si>
  <si>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</si>
  <si>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</si>
  <si>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</si>
  <si>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</si>
  <si>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</si>
  <si>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</si>
  <si>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</si>
  <si>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</si>
  <si>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</si>
  <si>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</si>
  <si>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</si>
  <si>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</si>
  <si>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</si>
  <si>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</si>
  <si>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</si>
  <si>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</si>
  <si>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</si>
  <si>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</si>
  <si>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</si>
  <si>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</si>
  <si>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</si>
  <si>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</si>
  <si>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</si>
  <si>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</si>
  <si>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</si>
  <si>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</si>
  <si>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</si>
  <si>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</si>
  <si>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</si>
  <si>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</si>
  <si>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</si>
  <si>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</si>
  <si>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</si>
  <si>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</si>
  <si>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</si>
  <si>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</si>
  <si>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</si>
  <si>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</si>
  <si>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</si>
  <si>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</si>
  <si>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</si>
  <si>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</si>
  <si>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</si>
  <si>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</si>
  <si>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</si>
  <si>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</si>
  <si>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</si>
  <si>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</si>
  <si>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</si>
  <si>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</si>
  <si>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</si>
  <si>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</si>
  <si>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</si>
  <si>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</si>
  <si>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</si>
  <si>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</si>
  <si>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</si>
  <si>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</si>
  <si>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</si>
  <si>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</si>
  <si>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</si>
  <si>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</si>
  <si>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</si>
  <si>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</si>
  <si>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</si>
  <si>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</si>
  <si>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</si>
  <si>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</si>
  <si>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</si>
  <si>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</si>
  <si>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</si>
  <si>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</si>
  <si>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</si>
  <si>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</si>
  <si>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</si>
  <si>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</si>
  <si>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</si>
  <si>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</si>
  <si>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</si>
  <si>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</si>
  <si>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</si>
  <si>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</si>
  <si>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</si>
  <si>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</si>
  <si>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</si>
  <si>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</si>
  <si>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</si>
  <si>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</si>
  <si>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</si>
  <si>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</si>
  <si>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</si>
  <si>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</si>
  <si>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</si>
  <si>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</si>
  <si>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</si>
  <si>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</si>
  <si>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</si>
  <si>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</si>
  <si>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</si>
  <si>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</si>
  <si>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</si>
  <si>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</si>
  <si>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</si>
  <si>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</si>
  <si>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</si>
  <si>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</si>
  <si>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</si>
  <si>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</si>
  <si>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</si>
  <si>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</si>
  <si>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</si>
  <si>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</si>
  <si>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</si>
  <si>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</si>
  <si>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</si>
  <si>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</si>
  <si>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</si>
  <si>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</si>
  <si>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</si>
  <si>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</si>
  <si>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</si>
  <si>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</si>
  <si>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</si>
  <si>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</si>
  <si>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</si>
  <si>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</si>
  <si>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</si>
  <si>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</si>
  <si>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</si>
  <si>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</si>
  <si>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</si>
  <si>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</si>
  <si>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</si>
  <si>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</si>
  <si>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</si>
  <si>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</si>
  <si>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</si>
  <si>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</si>
  <si>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</si>
  <si>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</si>
  <si>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</si>
  <si>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</si>
  <si>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</si>
  <si>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</si>
  <si>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</si>
  <si>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</si>
  <si>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</si>
  <si>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</si>
  <si>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</si>
  <si>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</si>
  <si>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</si>
  <si>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</si>
  <si>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</si>
  <si>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</si>
  <si>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</si>
  <si>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</si>
  <si>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</si>
  <si>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</si>
  <si>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</si>
  <si>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</si>
  <si>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</si>
  <si>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</si>
  <si>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</si>
  <si>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</si>
  <si>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</si>
  <si>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</si>
  <si>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</si>
  <si>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</si>
  <si>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</si>
  <si>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</si>
  <si>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</si>
  <si>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</si>
  <si>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</si>
  <si>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</si>
  <si>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</si>
  <si>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</si>
  <si>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</si>
  <si>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</si>
  <si>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</si>
  <si>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</si>
  <si>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</si>
  <si>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</si>
  <si>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</si>
  <si>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</si>
  <si>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</si>
  <si>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</si>
  <si>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</si>
  <si>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</si>
  <si>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</si>
  <si>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</si>
  <si>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</si>
  <si>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</si>
  <si>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</si>
  <si>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</si>
  <si>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</si>
  <si>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</si>
  <si>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</si>
  <si>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</si>
  <si>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</si>
  <si>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</si>
  <si>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</si>
  <si>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</si>
  <si>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</si>
  <si>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</si>
  <si>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</si>
  <si>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</si>
  <si>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</si>
  <si>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</si>
  <si>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</si>
  <si>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</si>
  <si>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</si>
  <si>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</si>
  <si>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</si>
  <si>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</si>
  <si>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</si>
  <si>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</si>
  <si>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</si>
  <si>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</si>
  <si>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</si>
  <si>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</si>
  <si>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</si>
  <si>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</si>
  <si>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</si>
  <si>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</si>
  <si>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</si>
  <si>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</si>
  <si>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</si>
  <si>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</si>
  <si>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</si>
  <si>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</si>
  <si>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</si>
  <si>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</si>
  <si>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</si>
  <si>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</si>
  <si>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</si>
  <si>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</si>
  <si>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</si>
  <si>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</si>
  <si>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</si>
  <si>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</si>
  <si>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</si>
  <si>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</si>
  <si>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</si>
  <si>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</si>
  <si>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</si>
  <si>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</si>
  <si>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</si>
  <si>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</si>
  <si>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</si>
  <si>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</si>
  <si>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</si>
  <si>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</si>
  <si>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</si>
  <si>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</si>
  <si>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</si>
  <si>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</si>
  <si>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</si>
  <si>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</si>
  <si>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</si>
  <si>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</si>
  <si>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</si>
  <si>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</si>
  <si>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</si>
  <si>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</si>
  <si>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</si>
  <si>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</si>
  <si>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</si>
  <si>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</si>
  <si>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</si>
  <si>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</si>
  <si>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</si>
  <si>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</si>
  <si>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</si>
  <si>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</si>
  <si>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</si>
  <si>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</si>
  <si>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</si>
  <si>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</si>
  <si>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</si>
  <si>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</si>
  <si>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</si>
  <si>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</si>
  <si>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</si>
  <si>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</si>
  <si>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</si>
  <si>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</si>
  <si>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</si>
  <si>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</si>
  <si>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</si>
  <si>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</si>
  <si>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</si>
  <si>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</si>
  <si>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</si>
  <si>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</si>
  <si>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</si>
  <si>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</si>
  <si>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</si>
  <si>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</si>
  <si>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</si>
  <si>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</si>
  <si>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</si>
  <si>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</si>
  <si>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</si>
  <si>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</si>
  <si>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</si>
  <si>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</si>
  <si>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</si>
  <si>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</si>
  <si>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</si>
  <si>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</si>
  <si>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</si>
  <si>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</si>
  <si>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</si>
  <si>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</si>
  <si>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</si>
  <si>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</si>
  <si>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</si>
  <si>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</si>
  <si>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</si>
  <si>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</si>
  <si>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</si>
  <si>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</si>
  <si>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</si>
  <si>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</si>
  <si>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</si>
  <si>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</si>
  <si>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</si>
  <si>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</si>
  <si>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</si>
  <si>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</si>
  <si>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</si>
  <si>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</si>
  <si>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</si>
  <si>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</si>
  <si>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</si>
  <si>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</si>
  <si>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</si>
  <si>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</si>
  <si>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</si>
  <si>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</si>
  <si>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</si>
  <si>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</si>
  <si>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</si>
  <si>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</si>
  <si>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</si>
  <si>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</si>
  <si>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</si>
  <si>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</si>
  <si>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</si>
  <si>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</si>
  <si>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</si>
  <si>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</si>
  <si>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</si>
  <si>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</si>
  <si>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</si>
  <si>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</si>
  <si>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</si>
  <si>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</si>
  <si>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</si>
  <si>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</si>
  <si>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</si>
  <si>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</si>
  <si>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</si>
  <si>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</si>
  <si>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</si>
  <si>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</si>
  <si>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</si>
  <si>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</si>
  <si>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</si>
  <si>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</si>
  <si>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</si>
  <si>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</si>
  <si>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</si>
  <si>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</si>
  <si>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</si>
  <si>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</si>
  <si>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</si>
  <si>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</si>
  <si>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</si>
  <si>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</si>
  <si>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</si>
  <si>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</si>
  <si>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</si>
  <si>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</si>
  <si>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</si>
  <si>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</si>
  <si>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</si>
  <si>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</si>
  <si>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</si>
  <si>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</si>
  <si>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</si>
  <si>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</si>
  <si>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</si>
  <si>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</si>
  <si>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</si>
  <si>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</si>
  <si>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</si>
  <si>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</si>
  <si>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</si>
  <si>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</si>
  <si>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</si>
  <si>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</si>
  <si>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</si>
  <si>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</si>
  <si>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</si>
  <si>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</si>
  <si>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</si>
  <si>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</si>
  <si>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</si>
  <si>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</si>
  <si>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</si>
  <si>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</si>
  <si>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</si>
  <si>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</si>
  <si>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</si>
  <si>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</si>
  <si>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</si>
  <si>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</si>
  <si>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</si>
  <si>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</si>
  <si>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</si>
  <si>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</si>
  <si>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</si>
  <si>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</si>
  <si>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</si>
  <si>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</si>
  <si>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</si>
  <si>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</si>
  <si>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</si>
  <si>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</si>
  <si>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</si>
  <si>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</si>
  <si>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</si>
  <si>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</si>
  <si>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</si>
  <si>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</si>
  <si>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</si>
  <si>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</si>
  <si>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</si>
  <si>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</si>
  <si>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</si>
  <si>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</si>
  <si>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</si>
  <si>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</si>
  <si>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</si>
  <si>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</si>
  <si>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</si>
  <si>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</si>
  <si>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</si>
  <si>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</si>
  <si>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</si>
  <si>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</si>
  <si>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</si>
  <si>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</si>
  <si>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</si>
  <si>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</si>
  <si>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</si>
  <si>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</si>
  <si>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</si>
  <si>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</si>
  <si>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</si>
  <si>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</si>
  <si>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</si>
  <si>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</si>
  <si>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</si>
  <si>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</si>
  <si>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</si>
  <si>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</si>
  <si>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</si>
  <si>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</si>
  <si>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</si>
  <si>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</si>
  <si>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</si>
  <si>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</si>
  <si>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</si>
  <si>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</si>
  <si>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</si>
  <si>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</si>
  <si>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</si>
  <si>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</si>
  <si>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</si>
  <si>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</si>
  <si>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</si>
  <si>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</si>
  <si>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</si>
  <si>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</si>
  <si>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</si>
  <si>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</si>
  <si>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</si>
  <si>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</si>
  <si>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</si>
  <si>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</si>
  <si>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</si>
  <si>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</si>
  <si>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</si>
  <si>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</si>
  <si>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</si>
  <si>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</si>
  <si>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</si>
  <si>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</si>
  <si>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</si>
  <si>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</si>
  <si>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</si>
  <si>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</si>
  <si>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</si>
  <si>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</si>
  <si>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</si>
  <si>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</si>
  <si>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</si>
  <si>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</si>
  <si>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</si>
  <si>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</si>
  <si>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</si>
  <si>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</si>
  <si>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</si>
  <si>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</si>
  <si>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</si>
  <si>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</si>
  <si>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</si>
  <si>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</si>
  <si>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</si>
  <si>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</si>
  <si>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</si>
  <si>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</si>
  <si>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</si>
  <si>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</si>
  <si>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</si>
  <si>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</si>
  <si>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</si>
  <si>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</si>
  <si>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</si>
  <si>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</si>
  <si>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</si>
  <si>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</si>
  <si>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</si>
  <si>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</si>
  <si>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</si>
  <si>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</si>
  <si>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</si>
  <si>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</si>
  <si>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</si>
  <si>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</si>
  <si>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</si>
  <si>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</si>
  <si>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</si>
  <si>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</si>
  <si>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</si>
  <si>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</si>
  <si>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</si>
  <si>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</si>
  <si>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</si>
  <si>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</si>
  <si>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</si>
  <si>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</si>
  <si>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</si>
  <si>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</si>
  <si>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</si>
  <si>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</si>
  <si>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</si>
  <si>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</si>
  <si>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</si>
  <si>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</si>
  <si>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</si>
  <si>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</si>
  <si>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</si>
  <si>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</si>
  <si>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</si>
  <si>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</si>
  <si>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</si>
  <si>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</si>
  <si>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</si>
  <si>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</si>
  <si>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</si>
  <si>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</si>
  <si>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</si>
  <si>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</si>
  <si>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</si>
  <si>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</si>
  <si>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</si>
  <si>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</si>
  <si>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</si>
  <si>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</si>
  <si>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</si>
  <si>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</si>
  <si>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</si>
  <si>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</si>
  <si>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</si>
  <si>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</si>
  <si>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</si>
  <si>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</si>
  <si>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</si>
  <si>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</si>
  <si>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</si>
  <si>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</si>
  <si>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</si>
  <si>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</si>
  <si>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</si>
  <si>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</si>
  <si>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</si>
  <si>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</si>
  <si>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</si>
  <si>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</si>
  <si>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</si>
  <si>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</si>
  <si>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</si>
  <si>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</si>
  <si>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</si>
  <si>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</si>
  <si>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</si>
  <si>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</si>
  <si>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</si>
  <si>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</si>
  <si>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</si>
  <si>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</si>
  <si>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</si>
  <si>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</si>
  <si>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</si>
  <si>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</si>
  <si>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</si>
  <si>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</si>
  <si>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</si>
  <si>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</si>
  <si>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</si>
  <si>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</si>
  <si>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</si>
  <si>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</si>
  <si>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</si>
  <si>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</si>
  <si>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</si>
  <si>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</si>
  <si>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</si>
  <si>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</si>
  <si>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</si>
  <si>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</si>
  <si>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</si>
  <si>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</si>
  <si>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</si>
  <si>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</si>
  <si>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</si>
  <si>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</si>
  <si>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</si>
  <si>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</si>
  <si>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</si>
  <si>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</si>
  <si>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</si>
  <si>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</si>
  <si>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</si>
  <si>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</si>
  <si>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</si>
  <si>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</si>
  <si>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</si>
  <si>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</si>
  <si>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</si>
  <si>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</si>
  <si>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</si>
  <si>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</si>
  <si>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</si>
  <si>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</si>
  <si>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</si>
  <si>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</si>
  <si>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</si>
  <si>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</si>
  <si>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</si>
  <si>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</si>
  <si>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</si>
  <si>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</si>
  <si>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</si>
  <si>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</si>
  <si>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</si>
  <si>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</si>
  <si>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</si>
  <si>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</si>
  <si>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</si>
  <si>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</si>
  <si>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</si>
  <si>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</si>
  <si>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</si>
  <si>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</si>
  <si>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</si>
  <si>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</si>
  <si>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</si>
  <si>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</si>
  <si>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</si>
  <si>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</si>
  <si>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</si>
  <si>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</si>
  <si>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</si>
  <si>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</si>
  <si>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</si>
  <si>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</si>
  <si>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</si>
  <si>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</si>
  <si>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</si>
  <si>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</si>
  <si>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</si>
  <si>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</si>
  <si>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</si>
  <si>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</si>
  <si>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</si>
  <si>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</si>
  <si>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</si>
  <si>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</si>
  <si>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</si>
  <si>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</si>
  <si>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</si>
  <si>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</si>
  <si>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</si>
  <si>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</si>
  <si>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</si>
  <si>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</si>
  <si>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</si>
  <si>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</si>
  <si>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</si>
  <si>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</si>
  <si>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</si>
  <si>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</si>
  <si>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</si>
  <si>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</si>
  <si>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</si>
  <si>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</si>
  <si>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</si>
  <si>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</si>
  <si>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</si>
  <si>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</si>
  <si>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</si>
  <si>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</si>
  <si>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</si>
  <si>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</si>
  <si>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</si>
  <si>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</si>
  <si>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</si>
  <si>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</si>
  <si>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</si>
  <si>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</si>
  <si>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</si>
  <si>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</si>
  <si>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</si>
  <si>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</si>
  <si>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</si>
  <si>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</si>
  <si>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</si>
  <si>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</si>
  <si>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</si>
  <si>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</si>
  <si>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</si>
  <si>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</si>
  <si>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</si>
  <si>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</si>
  <si>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</si>
  <si>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</si>
  <si>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</si>
  <si>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</si>
  <si>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</si>
  <si>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</si>
  <si>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</si>
  <si>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</si>
  <si>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</si>
  <si>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</si>
  <si>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</si>
  <si>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</si>
  <si>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</si>
  <si>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</si>
  <si>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</si>
  <si>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</si>
  <si>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</si>
  <si>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</si>
  <si>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</si>
  <si>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</si>
  <si>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</si>
  <si>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</si>
  <si>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</si>
  <si>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</si>
  <si>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</si>
  <si>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</si>
  <si>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</si>
  <si>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</si>
  <si>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</si>
  <si>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</si>
  <si>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</si>
  <si>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</si>
  <si>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</si>
  <si>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</si>
  <si>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</si>
  <si>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</si>
  <si>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</si>
  <si>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</si>
  <si>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</si>
  <si>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</si>
  <si>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</si>
  <si>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</si>
  <si>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</si>
  <si>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</si>
  <si>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</si>
  <si>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</si>
  <si>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</si>
  <si>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</si>
  <si>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</si>
  <si>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</si>
  <si>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</si>
  <si>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</si>
  <si>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</si>
  <si>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</si>
  <si>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</si>
  <si>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</si>
  <si>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</si>
  <si>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</si>
  <si>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</si>
  <si>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</si>
  <si>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</si>
  <si>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</si>
  <si>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</si>
  <si>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</si>
  <si>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</si>
  <si>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</si>
  <si>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</si>
  <si>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</si>
  <si>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</si>
  <si>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</si>
  <si>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</si>
  <si>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</si>
  <si>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</si>
  <si>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</si>
  <si>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</si>
  <si>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</si>
  <si>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</si>
  <si>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</si>
  <si>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</si>
  <si>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</si>
  <si>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</si>
  <si>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</si>
  <si>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</si>
  <si>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</si>
  <si>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</si>
  <si>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</si>
  <si>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</si>
  <si>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</si>
  <si>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</si>
  <si>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</si>
  <si>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</si>
  <si>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</si>
  <si>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</si>
  <si>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</si>
  <si>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</si>
  <si>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</si>
  <si>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</si>
  <si>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</si>
  <si>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</si>
  <si>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</si>
  <si>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</si>
  <si>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</si>
  <si>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</si>
  <si>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</si>
  <si>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</si>
  <si>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</si>
  <si>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</si>
  <si>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</si>
  <si>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</si>
  <si>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</si>
  <si>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</si>
  <si>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</si>
  <si>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</si>
  <si>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</si>
  <si>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</si>
  <si>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</si>
  <si>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</si>
  <si>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</si>
  <si>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</si>
  <si>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</si>
  <si>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</si>
  <si>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</si>
  <si>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</si>
  <si>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</si>
  <si>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</si>
  <si>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</si>
  <si>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</si>
  <si>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</si>
  <si>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</si>
  <si>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</si>
  <si>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</si>
  <si>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</si>
  <si>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</si>
  <si>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</si>
  <si>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</si>
  <si>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</si>
  <si>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</si>
  <si>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</si>
  <si>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</si>
  <si>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</si>
  <si>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</si>
  <si>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</si>
  <si>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</si>
  <si>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</si>
  <si>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</si>
  <si>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</si>
  <si>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</si>
  <si>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</si>
  <si>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</si>
  <si>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</si>
  <si>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</si>
  <si>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</si>
  <si>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</si>
  <si>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</si>
  <si>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</si>
  <si>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</si>
  <si>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</si>
  <si>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</si>
  <si>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</si>
  <si>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</si>
  <si>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</si>
  <si>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</si>
  <si>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</si>
  <si>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</si>
  <si>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</si>
  <si>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</si>
  <si>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</si>
  <si>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</si>
  <si>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</si>
  <si>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</si>
  <si>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</si>
  <si>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</si>
  <si>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</si>
  <si>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</si>
  <si>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</si>
  <si>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</si>
  <si>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</si>
  <si>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</si>
  <si>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</si>
  <si>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</si>
  <si>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</si>
  <si>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</si>
  <si>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</si>
  <si>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</si>
  <si>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</si>
  <si>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</si>
  <si>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</si>
  <si>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</si>
  <si>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</si>
  <si>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</si>
  <si>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</si>
  <si>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</si>
  <si>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</si>
  <si>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</si>
  <si>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</si>
  <si>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</si>
  <si>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</si>
  <si>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</si>
  <si>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</si>
  <si>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</si>
  <si>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</si>
  <si>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</si>
  <si>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</si>
  <si>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</si>
  <si>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</si>
  <si>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</si>
  <si>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</si>
  <si>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</si>
  <si>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</si>
  <si>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</si>
  <si>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</si>
  <si>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</si>
  <si>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</si>
  <si>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</si>
  <si>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</si>
  <si>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</si>
  <si>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</si>
  <si>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</si>
  <si>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</si>
  <si>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</si>
  <si>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</si>
  <si>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</si>
  <si>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</si>
  <si>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</si>
  <si>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</si>
  <si>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</si>
  <si>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</si>
  <si>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</si>
  <si>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</si>
  <si>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</si>
  <si>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</si>
  <si>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</si>
  <si>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</si>
  <si>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</si>
  <si>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</si>
  <si>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</si>
  <si>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</si>
  <si>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</si>
  <si>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</si>
  <si>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</si>
  <si>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</si>
  <si>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</si>
  <si>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</si>
  <si>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</si>
  <si>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</si>
  <si>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</si>
  <si>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</si>
  <si>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</si>
  <si>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</si>
  <si>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</si>
  <si>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</si>
  <si>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</si>
  <si>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</si>
  <si>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</si>
  <si>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</si>
  <si>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</si>
  <si>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</si>
  <si>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</si>
  <si>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</si>
  <si>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</si>
  <si>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</si>
  <si>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</si>
  <si>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</si>
  <si>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</si>
  <si>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</si>
  <si>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</si>
  <si>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</si>
  <si>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</si>
  <si>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</si>
  <si>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</si>
  <si>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</si>
  <si>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</si>
  <si>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</si>
  <si>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</si>
  <si>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</si>
  <si>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</si>
  <si>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</si>
  <si>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</si>
  <si>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</si>
  <si>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</si>
  <si>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</si>
  <si>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</si>
  <si>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</si>
  <si>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</si>
  <si>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</si>
  <si>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</si>
  <si>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</si>
  <si>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</si>
  <si>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</si>
  <si>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</si>
  <si>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</si>
  <si>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</si>
  <si>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</si>
  <si>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</si>
  <si>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</si>
  <si>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</si>
  <si>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</si>
  <si>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</si>
  <si>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</si>
  <si>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</si>
  <si>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</si>
  <si>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</si>
  <si>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</si>
  <si>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</si>
  <si>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</si>
  <si>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</si>
  <si>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</si>
  <si>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</si>
  <si>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</si>
  <si>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</si>
  <si>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</si>
  <si>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</si>
  <si>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</si>
  <si>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</si>
  <si>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</si>
  <si>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</si>
  <si>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</si>
  <si>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</si>
  <si>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</si>
  <si>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</si>
  <si>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</si>
  <si>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</si>
  <si>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</si>
  <si>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</si>
  <si>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</si>
  <si>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</si>
  <si>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</si>
  <si>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</si>
  <si>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</si>
  <si>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</si>
  <si>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</si>
  <si>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</si>
  <si>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</si>
  <si>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</si>
  <si>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</si>
  <si>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</si>
  <si>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</si>
  <si>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</si>
  <si>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</si>
  <si>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</si>
  <si>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</si>
  <si>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</si>
  <si>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</si>
  <si>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</si>
  <si>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</si>
  <si>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</si>
  <si>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</si>
  <si>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</si>
  <si>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</si>
  <si>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</si>
  <si>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</si>
  <si>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</si>
  <si>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</si>
  <si>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</si>
  <si>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</si>
  <si>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</si>
  <si>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</si>
  <si>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</si>
  <si>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</si>
  <si>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</si>
  <si>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</si>
  <si>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</si>
  <si>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</si>
  <si>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</si>
  <si>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</si>
  <si>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</si>
  <si>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</si>
  <si>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</si>
  <si>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</si>
  <si>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</si>
  <si>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</si>
  <si>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</si>
  <si>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</si>
  <si>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</si>
  <si>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</si>
  <si>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</si>
  <si>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</si>
  <si>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</si>
  <si>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</si>
  <si>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</si>
  <si>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</si>
  <si>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</si>
  <si>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</si>
  <si>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</si>
  <si>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</si>
  <si>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</si>
  <si>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</si>
  <si>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</si>
  <si>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</si>
  <si>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</si>
  <si>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</si>
  <si>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</si>
  <si>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</si>
  <si>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</si>
  <si>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</si>
  <si>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</si>
  <si>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</si>
  <si>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</si>
  <si>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</si>
  <si>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</si>
  <si>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</si>
  <si>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</si>
  <si>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</si>
  <si>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</si>
  <si>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</si>
  <si>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</si>
  <si>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</si>
  <si>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</si>
  <si>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</si>
  <si>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</si>
  <si>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</si>
  <si>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</si>
  <si>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</si>
  <si>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</si>
  <si>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</si>
  <si>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</si>
  <si>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</si>
  <si>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</si>
  <si>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</si>
  <si>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</si>
  <si>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</si>
  <si>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</si>
  <si>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</si>
  <si>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</si>
  <si>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</si>
  <si>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</si>
  <si>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</si>
  <si>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</si>
  <si>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</si>
  <si>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</si>
  <si>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</si>
  <si>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</si>
  <si>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</si>
  <si>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</si>
  <si>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</si>
  <si>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</si>
  <si>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</si>
  <si>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</si>
  <si>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</si>
  <si>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</si>
  <si>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</si>
  <si>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</si>
  <si>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</si>
  <si>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</si>
  <si>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</si>
  <si>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</si>
  <si>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</si>
  <si>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</si>
  <si>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</si>
  <si>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</si>
  <si>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</si>
  <si>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</si>
  <si>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</si>
  <si>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</si>
  <si>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</si>
  <si>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</si>
  <si>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</si>
  <si>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</si>
  <si>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</si>
  <si>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</si>
  <si>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</si>
  <si>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</si>
  <si>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</si>
  <si>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</si>
  <si>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</si>
  <si>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</si>
  <si>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</si>
  <si>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</si>
  <si>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</si>
  <si>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</si>
  <si>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</si>
  <si>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</si>
  <si>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</si>
  <si>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</si>
  <si>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</si>
  <si>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</si>
  <si>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</si>
  <si>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</si>
  <si>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</si>
  <si>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</si>
  <si>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</si>
  <si>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</si>
  <si>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</si>
  <si>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</si>
  <si>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</si>
  <si>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</si>
  <si>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</si>
  <si>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</si>
  <si>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</si>
  <si>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</si>
  <si>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</si>
  <si>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</si>
  <si>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</si>
  <si>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</si>
  <si>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</si>
  <si>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</si>
  <si>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</si>
  <si>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</si>
  <si>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</si>
  <si>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</si>
  <si>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</si>
  <si>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</si>
  <si>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</si>
  <si>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</si>
  <si>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</si>
  <si>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</si>
  <si>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</si>
  <si>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</si>
  <si>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</si>
  <si>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</si>
  <si>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</si>
  <si>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</si>
  <si>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</si>
  <si>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</si>
  <si>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</si>
  <si>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</si>
  <si>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</si>
  <si>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</si>
  <si>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</si>
  <si>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</si>
  <si>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</si>
  <si>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</si>
  <si>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</si>
  <si>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</si>
  <si>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</si>
  <si>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</si>
  <si>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</si>
  <si>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</si>
  <si>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</si>
  <si>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</si>
  <si>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</si>
  <si>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</si>
  <si>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</si>
  <si>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</si>
  <si>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</si>
  <si>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</si>
  <si>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</si>
  <si>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</si>
  <si>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</si>
  <si>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</si>
  <si>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</si>
  <si>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</si>
  <si>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</si>
  <si>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</si>
  <si>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</si>
  <si>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</si>
  <si>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</si>
  <si>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</si>
  <si>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</si>
  <si>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</si>
  <si>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</si>
  <si>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</si>
  <si>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</si>
  <si>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</si>
  <si>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</si>
  <si>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</si>
  <si>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</si>
  <si>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</si>
  <si>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</si>
  <si>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</si>
  <si>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</si>
  <si>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</si>
  <si>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</si>
  <si>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</si>
  <si>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</si>
  <si>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</si>
  <si>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</si>
  <si>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</si>
  <si>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</si>
  <si>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</si>
  <si>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</si>
  <si>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</si>
  <si>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</si>
  <si>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</si>
  <si>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</si>
  <si>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</si>
  <si>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</si>
  <si>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</si>
  <si>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</si>
  <si>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</si>
  <si>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</si>
  <si>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</si>
  <si>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</si>
  <si>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</si>
  <si>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</si>
  <si>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</si>
  <si>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</si>
  <si>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</si>
  <si>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</si>
  <si>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</si>
  <si>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</si>
  <si>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</si>
  <si>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</si>
  <si>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</si>
  <si>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</si>
  <si>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</si>
  <si>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</si>
  <si>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</si>
  <si>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</si>
  <si>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</si>
  <si>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</si>
  <si>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</si>
  <si>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</si>
  <si>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</si>
  <si>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</si>
  <si>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</si>
  <si>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</si>
  <si>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</si>
  <si>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</si>
  <si>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</si>
  <si>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</si>
  <si>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</si>
  <si>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</si>
  <si>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</si>
  <si>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</si>
  <si>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</si>
  <si>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</si>
  <si>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</si>
  <si>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</si>
  <si>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</si>
  <si>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</si>
  <si>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</si>
  <si>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</si>
  <si>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</si>
  <si>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</si>
  <si>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</si>
  <si>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</si>
  <si>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</si>
  <si>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</si>
  <si>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</si>
  <si>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</si>
  <si>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</si>
  <si>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</si>
  <si>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</si>
  <si>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</si>
  <si>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</si>
  <si>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</si>
  <si>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</si>
  <si>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</si>
  <si>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</si>
  <si>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</si>
  <si>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</si>
  <si>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</si>
  <si>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</si>
  <si>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</si>
  <si>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</si>
  <si>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</si>
  <si>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</si>
  <si>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</si>
  <si>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</si>
  <si>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</si>
  <si>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</si>
  <si>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</si>
  <si>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</si>
  <si>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</si>
  <si>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</si>
  <si>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</si>
  <si>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</si>
  <si>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</si>
  <si>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</si>
  <si>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</si>
  <si>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</si>
  <si>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</si>
  <si>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</si>
  <si>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</si>
  <si>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</si>
  <si>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</si>
  <si>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</si>
  <si>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</si>
  <si>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</si>
  <si>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</si>
  <si>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</si>
  <si>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</si>
  <si>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</si>
  <si>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</si>
  <si>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</si>
  <si>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</si>
  <si>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</si>
  <si>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</si>
  <si>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</si>
  <si>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</si>
  <si>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</si>
  <si>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</si>
  <si>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</si>
  <si>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</si>
  <si>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</si>
  <si>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</si>
  <si>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</si>
  <si>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</si>
  <si>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</si>
  <si>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</si>
  <si>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</si>
  <si>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</si>
  <si>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</si>
  <si>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</si>
  <si>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</si>
  <si>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</si>
  <si>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</si>
  <si>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</si>
  <si>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</si>
  <si>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</si>
  <si>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</si>
  <si>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</si>
  <si>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</si>
  <si>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</si>
  <si>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</si>
  <si>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</si>
  <si>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</si>
  <si>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</si>
  <si>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</si>
  <si>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</si>
  <si>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</si>
  <si>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</si>
  <si>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</si>
  <si>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</si>
  <si>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</si>
  <si>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</si>
  <si>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</si>
  <si>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</si>
  <si>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</si>
  <si>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</si>
  <si>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</si>
  <si>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</si>
  <si>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</si>
  <si>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</si>
  <si>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</si>
  <si>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</si>
  <si>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</si>
  <si>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</si>
  <si>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</si>
  <si>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</si>
  <si>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</si>
  <si>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</si>
  <si>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</si>
  <si>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</si>
  <si>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</si>
  <si>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</si>
  <si>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</si>
  <si>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</si>
  <si>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</si>
  <si>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</si>
  <si>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</si>
  <si>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</si>
  <si>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</si>
  <si>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</si>
  <si>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</si>
  <si>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</si>
  <si>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</si>
  <si>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</si>
  <si>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</si>
  <si>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</si>
  <si>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</si>
  <si>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</si>
  <si>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</si>
  <si>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</si>
  <si>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</si>
  <si>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</si>
  <si>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</si>
  <si>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</si>
  <si>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</si>
  <si>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</si>
  <si>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</si>
  <si>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</si>
  <si>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</si>
  <si>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</si>
  <si>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</si>
  <si>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</si>
  <si>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</si>
  <si>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</si>
  <si>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</si>
  <si>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</si>
  <si>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</si>
  <si>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</si>
  <si>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</si>
  <si>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</si>
  <si>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</si>
  <si>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</si>
  <si>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</si>
  <si>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</si>
  <si>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</si>
  <si>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</si>
  <si>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</si>
  <si>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</si>
  <si>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</si>
  <si>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</si>
  <si>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</si>
  <si>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</si>
  <si>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</si>
  <si>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</si>
  <si>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</si>
  <si>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</si>
  <si>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</si>
  <si>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</si>
  <si>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</si>
  <si>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</si>
  <si>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</si>
  <si>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</si>
  <si>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</si>
  <si>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</si>
  <si>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</si>
  <si>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</si>
  <si>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</si>
  <si>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</si>
  <si>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</si>
  <si>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</si>
  <si>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</si>
  <si>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</si>
  <si>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</si>
  <si>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</si>
  <si>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</si>
  <si>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</si>
  <si>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</si>
  <si>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</si>
  <si>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</si>
  <si>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</si>
  <si>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</si>
  <si>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</si>
  <si>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</si>
  <si>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</si>
  <si>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</si>
  <si>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</si>
  <si>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</si>
  <si>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</si>
  <si>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</si>
  <si>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</si>
  <si>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</si>
  <si>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</si>
  <si>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</si>
  <si>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</si>
  <si>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</si>
  <si>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</si>
  <si>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</si>
  <si>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</si>
  <si>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</si>
  <si>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</si>
  <si>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</si>
  <si>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</si>
  <si>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</si>
  <si>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</si>
  <si>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</si>
  <si>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</si>
  <si>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</si>
  <si>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</si>
  <si>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</si>
  <si>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</si>
  <si>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</si>
  <si>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</si>
  <si>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</si>
  <si>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</si>
  <si>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</si>
  <si>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</si>
  <si>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</si>
  <si>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</si>
  <si>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</si>
  <si>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</si>
  <si>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</si>
  <si>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</si>
  <si>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</si>
  <si>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</si>
  <si>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</si>
  <si>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</si>
  <si>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</si>
  <si>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</si>
  <si>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</si>
  <si>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</si>
  <si>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</si>
  <si>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</si>
  <si>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</si>
  <si>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</si>
  <si>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</si>
  <si>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</si>
  <si>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</si>
  <si>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</si>
  <si>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</si>
  <si>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</si>
  <si>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</si>
  <si>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</si>
  <si>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</si>
  <si>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</si>
  <si>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</si>
  <si>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</si>
  <si>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</si>
  <si>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</si>
  <si>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</si>
  <si>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</si>
  <si>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</si>
  <si>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</si>
  <si>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</si>
  <si>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</si>
  <si>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</si>
  <si>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</si>
  <si>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</si>
  <si>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</si>
  <si>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</si>
  <si>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</si>
  <si>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</si>
  <si>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</si>
  <si>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</si>
  <si>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</si>
  <si>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</si>
  <si>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</si>
  <si>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</si>
  <si>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</si>
  <si>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</si>
  <si>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</si>
  <si>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</si>
  <si>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</si>
  <si>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</si>
  <si>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</si>
  <si>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</si>
  <si>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</si>
  <si>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</si>
  <si>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</si>
  <si>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</si>
  <si>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</si>
  <si>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</si>
  <si>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</si>
  <si>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</si>
  <si>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</si>
  <si>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</si>
  <si>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</si>
  <si>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</si>
  <si>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</si>
  <si>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</si>
  <si>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</si>
  <si>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</si>
  <si>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</si>
  <si>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</si>
  <si>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</si>
  <si>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</si>
  <si>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</si>
  <si>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</si>
  <si>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</si>
  <si>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</si>
  <si>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</si>
  <si>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</si>
  <si>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</si>
  <si>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</si>
  <si>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</si>
  <si>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</si>
  <si>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</si>
  <si>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</si>
  <si>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</si>
  <si>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</si>
  <si>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</si>
  <si>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</si>
  <si>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</si>
  <si>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</si>
  <si>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</si>
  <si>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</si>
  <si>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</si>
  <si>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</si>
  <si>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</si>
  <si>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</si>
  <si>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</si>
  <si>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</si>
  <si>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</si>
  <si>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</si>
  <si>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</si>
  <si>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</si>
  <si>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</si>
  <si>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</si>
  <si>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</si>
  <si>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</si>
  <si>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</si>
  <si>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</si>
  <si>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</si>
  <si>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</si>
  <si>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</si>
  <si>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</si>
  <si>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</si>
  <si>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</si>
  <si>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</si>
  <si>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</si>
  <si>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</si>
  <si>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</si>
  <si>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</si>
  <si>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</si>
  <si>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</si>
  <si>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</si>
  <si>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</si>
  <si>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</si>
  <si>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</si>
  <si>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</si>
  <si>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</si>
  <si>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</si>
  <si>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</si>
  <si>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</si>
  <si>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</si>
  <si>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</si>
  <si>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</si>
  <si>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</si>
  <si>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</si>
  <si>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</si>
  <si>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</si>
  <si>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</si>
  <si>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</si>
  <si>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</si>
  <si>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</si>
  <si>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</si>
  <si>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</si>
  <si>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</si>
  <si>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</si>
  <si>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</si>
  <si>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</si>
  <si>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</si>
  <si>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</si>
  <si>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</si>
  <si>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</si>
  <si>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</si>
  <si>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</si>
  <si>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</si>
  <si>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</si>
  <si>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</si>
  <si>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</si>
  <si>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</si>
  <si>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</si>
  <si>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</si>
  <si>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</si>
  <si>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</si>
  <si>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</si>
  <si>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</si>
  <si>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</si>
  <si>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</si>
  <si>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</si>
  <si>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</si>
  <si>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</si>
  <si>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</si>
  <si>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</si>
  <si>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</si>
  <si>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</si>
  <si>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</si>
  <si>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</si>
  <si>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</si>
  <si>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</si>
  <si>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</si>
  <si>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</si>
  <si>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</si>
  <si>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</si>
  <si>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</si>
  <si>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</si>
  <si>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</si>
  <si>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</si>
  <si>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</si>
  <si>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</si>
  <si>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</si>
  <si>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</si>
  <si>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</si>
  <si>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</si>
  <si>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</si>
  <si>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</si>
  <si>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</si>
  <si>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</si>
  <si>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</si>
  <si>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</si>
  <si>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</si>
  <si>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</si>
  <si>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</si>
  <si>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</si>
  <si>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</si>
  <si>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</si>
  <si>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</si>
  <si>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</si>
  <si>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</si>
  <si>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</si>
  <si>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</si>
  <si>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</si>
  <si>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</si>
  <si>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</si>
  <si>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</si>
  <si>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</si>
  <si>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</si>
  <si>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</si>
  <si>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</si>
  <si>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</si>
  <si>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</si>
  <si>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</si>
  <si>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</si>
  <si>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</si>
  <si>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</si>
  <si>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</si>
  <si>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</si>
  <si>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</si>
  <si>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</si>
  <si>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</si>
  <si>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</si>
  <si>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</si>
  <si>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</si>
  <si>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</si>
  <si>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</si>
  <si>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</si>
  <si>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</si>
  <si>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</si>
  <si>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</si>
  <si>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</si>
  <si>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</si>
  <si>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</si>
  <si>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</si>
  <si>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</si>
  <si>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</si>
  <si>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</si>
  <si>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</si>
  <si>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</si>
  <si>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</si>
  <si>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</si>
  <si>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</si>
  <si>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</si>
  <si>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</si>
  <si>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</si>
  <si>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</si>
  <si>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</si>
  <si>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</si>
  <si>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</si>
  <si>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</si>
  <si>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</si>
  <si>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</si>
  <si>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</si>
  <si>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</si>
  <si>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</si>
  <si>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</si>
  <si>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</si>
  <si>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</si>
  <si>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</si>
  <si>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</si>
  <si>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</si>
  <si>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</si>
  <si>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</si>
  <si>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</si>
  <si>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</si>
  <si>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</si>
  <si>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</si>
  <si>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</si>
  <si>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</si>
  <si>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</si>
  <si>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</si>
  <si>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</si>
  <si>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</si>
  <si>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</si>
  <si>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</si>
  <si>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</si>
  <si>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</si>
  <si>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</si>
  <si>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</si>
  <si>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</si>
  <si>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</si>
  <si>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</si>
  <si>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</si>
  <si>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</si>
  <si>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</si>
  <si>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</si>
  <si>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</si>
  <si>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</si>
  <si>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</si>
  <si>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</si>
  <si>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</si>
  <si>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</si>
  <si>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</si>
  <si>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</si>
  <si>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</si>
  <si>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</si>
  <si>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</si>
  <si>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</si>
  <si>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</si>
  <si>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</si>
  <si>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</si>
  <si>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</si>
  <si>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</si>
  <si>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</si>
  <si>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</si>
  <si>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</si>
  <si>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</si>
  <si>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</si>
  <si>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</si>
  <si>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</si>
  <si>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</si>
  <si>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</si>
  <si>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</si>
  <si>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</si>
  <si>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</si>
  <si>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</si>
  <si>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</si>
  <si>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</si>
  <si>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</si>
  <si>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</si>
  <si>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</si>
  <si>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</si>
  <si>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</si>
  <si>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</si>
  <si>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</si>
  <si>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</si>
  <si>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</si>
  <si>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</si>
  <si>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</si>
  <si>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</si>
  <si>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</si>
  <si>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</si>
  <si>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</si>
  <si>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</si>
  <si>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</si>
  <si>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</si>
  <si>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</si>
  <si>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</si>
  <si>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</si>
  <si>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</si>
  <si>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</si>
  <si>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</si>
  <si>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</si>
  <si>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</si>
  <si>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</si>
  <si>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</si>
  <si>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</si>
  <si>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</si>
  <si>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</si>
  <si>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</si>
  <si>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</si>
  <si>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</si>
  <si>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</si>
  <si>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</si>
  <si>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</si>
  <si>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</si>
  <si>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</si>
  <si>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</si>
  <si>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</si>
  <si>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</si>
  <si>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</si>
  <si>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</si>
  <si>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</si>
  <si>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</si>
  <si>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</si>
  <si>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</si>
  <si>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</si>
  <si>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</si>
  <si>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</si>
  <si>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</si>
  <si>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</si>
  <si>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</si>
  <si>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</si>
  <si>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</si>
  <si>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</si>
  <si>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</si>
  <si>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</si>
  <si>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</si>
  <si>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</si>
  <si>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</si>
  <si>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</si>
  <si>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</si>
  <si>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</si>
  <si>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</si>
  <si>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</si>
  <si>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</si>
  <si>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</si>
  <si>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</si>
  <si>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</si>
  <si>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</si>
  <si>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</si>
  <si>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</si>
  <si>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</si>
  <si>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</si>
  <si>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</si>
  <si>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</si>
  <si>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</si>
  <si>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</si>
  <si>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</si>
  <si>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</si>
  <si>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</si>
  <si>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</si>
  <si>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</si>
  <si>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</si>
  <si>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</si>
  <si>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</si>
  <si>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</si>
  <si>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</si>
  <si>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</si>
  <si>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</si>
  <si>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</si>
  <si>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</si>
  <si>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</si>
  <si>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</si>
  <si>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</si>
  <si>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</si>
  <si>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</si>
  <si>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</si>
  <si>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</si>
  <si>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</si>
  <si>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</si>
  <si>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</si>
  <si>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</si>
  <si>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</si>
  <si>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</si>
  <si>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</si>
  <si>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</si>
  <si>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</si>
  <si>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</si>
  <si>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</si>
  <si>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</si>
  <si>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</si>
  <si>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</si>
  <si>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</si>
  <si>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</si>
  <si>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</si>
  <si>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</si>
  <si>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</si>
  <si>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</si>
  <si>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</si>
  <si>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</si>
  <si>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</si>
  <si>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</si>
  <si>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</si>
  <si>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</si>
  <si>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</si>
  <si>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</si>
  <si>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</si>
  <si>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</si>
  <si>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</si>
  <si>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</si>
  <si>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</si>
  <si>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</si>
  <si>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</si>
  <si>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</si>
  <si>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</si>
  <si>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</si>
  <si>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</si>
  <si>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</si>
  <si>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</si>
  <si>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</si>
  <si>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</si>
  <si>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</si>
  <si>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</si>
  <si>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</si>
  <si>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</si>
  <si>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</si>
  <si>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</si>
  <si>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</si>
  <si>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</si>
  <si>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</si>
  <si>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</si>
  <si>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</si>
  <si>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</si>
  <si>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</si>
  <si>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</si>
  <si>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</si>
  <si>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</si>
  <si>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</si>
  <si>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</si>
  <si>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</si>
  <si>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</si>
  <si>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</si>
  <si>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</si>
  <si>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</si>
  <si>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</si>
  <si>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</si>
  <si>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</si>
  <si>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</si>
  <si>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</si>
  <si>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</si>
  <si>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</si>
  <si>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</si>
  <si>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</si>
  <si>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</si>
  <si>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</si>
  <si>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</si>
  <si>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</si>
  <si>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</si>
  <si>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</si>
  <si>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</si>
  <si>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</si>
  <si>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</si>
  <si>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</si>
  <si>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</si>
  <si>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</si>
  <si>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</si>
  <si>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</si>
  <si>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</si>
  <si>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</si>
  <si>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</si>
  <si>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</si>
  <si>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</si>
  <si>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</si>
  <si>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</si>
  <si>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</si>
  <si>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</si>
  <si>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</si>
  <si>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</si>
  <si>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</si>
  <si>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</si>
  <si>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</si>
  <si>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</si>
  <si>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</si>
  <si>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</si>
  <si>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</si>
  <si>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</si>
  <si>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</si>
  <si>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</si>
  <si>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</si>
  <si>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</si>
  <si>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</si>
  <si>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</si>
  <si>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</si>
  <si>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</si>
  <si>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</si>
  <si>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</si>
  <si>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</si>
  <si>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</si>
  <si>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</si>
  <si>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</si>
  <si>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</si>
  <si>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</si>
  <si>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</si>
  <si>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</si>
  <si>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</si>
  <si>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</si>
  <si>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</si>
  <si>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</si>
  <si>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</si>
  <si>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</si>
  <si>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</si>
  <si>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</si>
  <si>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</si>
  <si>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</si>
  <si>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</si>
  <si>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</si>
  <si>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</si>
  <si>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</si>
  <si>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</si>
  <si>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</si>
  <si>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</si>
  <si>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</si>
  <si>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</si>
  <si>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</si>
  <si>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</si>
  <si>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</si>
  <si>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</si>
  <si>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</si>
  <si>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</si>
  <si>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</si>
  <si>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</si>
  <si>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</si>
  <si>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</si>
  <si>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</si>
  <si>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</si>
  <si>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</si>
  <si>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</si>
  <si>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</si>
  <si>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</si>
  <si>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</si>
  <si>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</si>
  <si>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</si>
  <si>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</si>
  <si>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</si>
  <si>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</si>
  <si>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</si>
  <si>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</si>
  <si>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</si>
  <si>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</si>
  <si>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</si>
  <si>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</si>
  <si>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</si>
  <si>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</si>
  <si>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</si>
  <si>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</si>
  <si>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</si>
  <si>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</si>
  <si>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</si>
  <si>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</si>
  <si>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</si>
  <si>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</si>
  <si>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</si>
  <si>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</si>
  <si>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</si>
  <si>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</si>
  <si>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</si>
  <si>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</si>
  <si>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</si>
  <si>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</si>
  <si>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</si>
  <si>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</si>
  <si>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</si>
  <si>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</si>
  <si>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</si>
  <si>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</si>
  <si>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</si>
  <si>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</si>
  <si>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</si>
  <si>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</si>
  <si>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</si>
  <si>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</si>
  <si>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</si>
  <si>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</si>
  <si>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</si>
  <si>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</si>
  <si>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</si>
  <si>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</si>
  <si>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</si>
  <si>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</si>
  <si>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</si>
  <si>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</si>
  <si>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</si>
  <si>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</si>
  <si>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</si>
  <si>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</si>
  <si>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</si>
  <si>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</si>
  <si>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</si>
  <si>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</si>
  <si>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</si>
  <si>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</si>
  <si>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</si>
  <si>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</si>
  <si>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</si>
  <si>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</si>
  <si>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</si>
  <si>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</si>
  <si>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</si>
  <si>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</si>
  <si>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</si>
  <si>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</si>
  <si>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</si>
  <si>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</si>
  <si>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</si>
  <si>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</si>
  <si>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</si>
  <si>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</si>
  <si>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</si>
  <si>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</si>
  <si>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</si>
  <si>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</si>
  <si>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</si>
  <si>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</si>
  <si>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</si>
  <si>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</si>
  <si>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</si>
  <si>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</si>
  <si>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</si>
  <si>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</si>
  <si>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</si>
  <si>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</si>
  <si>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</si>
  <si>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</si>
  <si>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</si>
  <si>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</si>
  <si>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</si>
  <si>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</si>
  <si>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</si>
  <si>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</si>
  <si>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</si>
  <si>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</si>
  <si>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</si>
  <si>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</si>
  <si>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</si>
  <si>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</si>
  <si>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</si>
  <si>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</si>
  <si>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</si>
  <si>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</si>
  <si>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</si>
  <si>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</si>
  <si>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</si>
  <si>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</si>
  <si>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</si>
  <si>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</si>
  <si>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</si>
  <si>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</si>
  <si>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</si>
  <si>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</si>
  <si>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</si>
  <si>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</si>
  <si>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</si>
  <si>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</si>
  <si>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</si>
  <si>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</si>
  <si>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</si>
  <si>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</si>
  <si>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</si>
  <si>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</si>
  <si>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</si>
  <si>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</si>
  <si>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</si>
  <si>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</si>
  <si>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</si>
  <si>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</si>
  <si>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</si>
  <si>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</si>
  <si>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</si>
  <si>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</si>
  <si>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</si>
  <si>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</si>
  <si>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</si>
  <si>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</si>
  <si>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</si>
  <si>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</si>
  <si>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</si>
  <si>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</si>
  <si>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</si>
  <si>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</si>
  <si>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</si>
  <si>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</si>
  <si>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</si>
  <si>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</si>
  <si>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</si>
  <si>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</si>
  <si>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</si>
  <si>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</si>
  <si>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</si>
  <si>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</si>
  <si>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</si>
  <si>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</si>
  <si>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</si>
  <si>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</si>
  <si>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</si>
  <si>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</si>
  <si>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</si>
  <si>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</si>
  <si>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</si>
  <si>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</si>
  <si>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</si>
  <si>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</si>
  <si>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</si>
  <si>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</si>
  <si>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</si>
  <si>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</si>
  <si>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</si>
  <si>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</si>
  <si>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</si>
  <si>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</si>
  <si>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</si>
  <si>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</si>
  <si>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</si>
  <si>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</si>
  <si>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</si>
  <si>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</si>
  <si>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</si>
  <si>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</si>
  <si>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</si>
  <si>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</si>
  <si>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</si>
  <si>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</si>
  <si>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</si>
  <si>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</si>
  <si>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</si>
  <si>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</si>
  <si>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</si>
  <si>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</si>
  <si>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</si>
  <si>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</si>
  <si>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</si>
  <si>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</si>
  <si>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</si>
  <si>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</si>
  <si>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</si>
  <si>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</si>
  <si>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</si>
  <si>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</si>
  <si>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</si>
  <si>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</si>
  <si>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</si>
  <si>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</si>
  <si>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</si>
  <si>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</si>
  <si>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</si>
  <si>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</si>
  <si>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</si>
  <si>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</si>
  <si>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</si>
  <si>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</si>
  <si>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</si>
  <si>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</si>
  <si>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</si>
  <si>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</si>
  <si>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</si>
  <si>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</si>
  <si>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</si>
  <si>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</si>
  <si>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</si>
  <si>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</si>
  <si>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</si>
  <si>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</si>
  <si>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</si>
  <si>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</si>
  <si>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</si>
  <si>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</si>
  <si>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</si>
  <si>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</si>
  <si>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</si>
  <si>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</si>
  <si>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</si>
  <si>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</si>
  <si>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</si>
  <si>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</si>
  <si>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</si>
  <si>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</si>
  <si>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</si>
  <si>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</si>
  <si>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</si>
  <si>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</si>
  <si>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</si>
  <si>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</si>
  <si>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</si>
  <si>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</si>
  <si>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</si>
  <si>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</si>
  <si>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</si>
  <si>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</si>
  <si>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</si>
  <si>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</si>
  <si>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</si>
  <si>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</si>
  <si>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</si>
  <si>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</si>
  <si>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</si>
  <si>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</si>
  <si>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</si>
  <si>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</si>
  <si>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</si>
  <si>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</si>
  <si>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</si>
  <si>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</si>
  <si>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</si>
  <si>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</si>
  <si>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</si>
  <si>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</si>
  <si>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</si>
  <si>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</si>
  <si>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</si>
  <si>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</si>
  <si>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</si>
  <si>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</si>
  <si>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</si>
  <si>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</si>
  <si>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</si>
  <si>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</si>
  <si>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</si>
  <si>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</si>
  <si>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</si>
  <si>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</si>
  <si>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</si>
  <si>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</si>
  <si>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</si>
  <si>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</si>
  <si>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</si>
  <si>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</si>
  <si>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</si>
  <si>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</si>
  <si>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</si>
  <si>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</si>
  <si>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</si>
  <si>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</si>
  <si>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</si>
  <si>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</si>
  <si>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</si>
  <si>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</si>
  <si>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</si>
  <si>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</si>
  <si>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</si>
  <si>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</si>
  <si>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</si>
  <si>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</si>
  <si>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</si>
  <si>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</si>
  <si>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</si>
  <si>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</si>
  <si>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</si>
  <si>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</si>
  <si>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</si>
  <si>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</si>
  <si>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</si>
  <si>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</si>
  <si>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</si>
  <si>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</si>
  <si>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</si>
  <si>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</si>
  <si>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</si>
  <si>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</si>
  <si>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</si>
  <si>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</si>
  <si>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</si>
  <si>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</si>
  <si>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</si>
  <si>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</si>
  <si>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</si>
  <si>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</si>
  <si>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</si>
  <si>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</si>
  <si>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</si>
  <si>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</si>
  <si>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</si>
  <si>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</si>
  <si>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</si>
  <si>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</si>
  <si>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</si>
  <si>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</si>
  <si>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</si>
  <si>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</si>
  <si>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</si>
  <si>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</si>
  <si>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</si>
  <si>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</si>
  <si>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</si>
  <si>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</si>
  <si>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</si>
  <si>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</si>
  <si>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</si>
  <si>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</si>
  <si>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</si>
  <si>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</si>
  <si>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</si>
  <si>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</si>
  <si>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</si>
  <si>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</si>
  <si>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</si>
  <si>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</si>
  <si>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</si>
  <si>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</si>
  <si>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</si>
  <si>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</si>
  <si>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</si>
  <si>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</si>
  <si>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</si>
  <si>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</si>
  <si>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</si>
  <si>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</si>
  <si>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</si>
  <si>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</si>
  <si>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</si>
  <si>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</si>
  <si>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</si>
  <si>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</si>
  <si>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</si>
  <si>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</si>
  <si>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</si>
  <si>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</si>
  <si>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</si>
  <si>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</si>
  <si>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</si>
  <si>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</si>
  <si>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</si>
  <si>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</si>
  <si>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</si>
  <si>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</si>
  <si>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</si>
  <si>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</si>
  <si>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</si>
  <si>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</si>
  <si>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</si>
  <si>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</si>
  <si>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</si>
  <si>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</si>
  <si>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</si>
  <si>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</si>
  <si>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</si>
  <si>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</si>
  <si>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</si>
  <si>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</si>
  <si>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</si>
  <si>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</si>
  <si>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</si>
  <si>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</si>
  <si>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</si>
  <si>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</si>
  <si>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</si>
  <si>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</si>
  <si>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</si>
  <si>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</si>
  <si>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</si>
  <si>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</si>
  <si>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</si>
  <si>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</si>
  <si>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</si>
  <si>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</si>
  <si>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</si>
  <si>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</si>
  <si>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</si>
  <si>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</si>
  <si>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</si>
  <si>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</si>
  <si>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</si>
  <si>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</si>
  <si>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</si>
  <si>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</si>
  <si>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</si>
  <si>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</si>
  <si>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</si>
  <si>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</si>
  <si>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</si>
  <si>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</si>
  <si>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</si>
  <si>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</si>
  <si>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</si>
  <si>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</si>
  <si>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</si>
  <si>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</si>
  <si>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</si>
  <si>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</si>
  <si>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</si>
  <si>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</si>
  <si>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</si>
  <si>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</si>
  <si>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</si>
  <si>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</si>
  <si>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</si>
  <si>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</si>
  <si>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</si>
  <si>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</si>
  <si>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</si>
  <si>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</si>
  <si>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</si>
  <si>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</si>
  <si>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</si>
  <si>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</si>
  <si>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</si>
  <si>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</si>
  <si>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</si>
  <si>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</si>
  <si>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</si>
  <si>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</si>
  <si>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</si>
  <si>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</si>
  <si>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</si>
  <si>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</si>
  <si>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</si>
  <si>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</si>
  <si>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</si>
  <si>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</si>
  <si>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</si>
  <si>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</si>
  <si>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</si>
  <si>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</si>
  <si>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</si>
  <si>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</si>
  <si>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</si>
  <si>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</si>
  <si>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</si>
  <si>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</si>
  <si>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</si>
  <si>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</si>
  <si>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</si>
  <si>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</si>
  <si>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</si>
  <si>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</si>
  <si>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</si>
  <si>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</si>
  <si>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</si>
  <si>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</si>
  <si>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</si>
  <si>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</si>
  <si>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</si>
  <si>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</si>
  <si>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</si>
  <si>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</si>
  <si>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</si>
  <si>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</si>
  <si>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</si>
  <si>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</si>
  <si>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</si>
  <si>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</si>
  <si>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</si>
  <si>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</si>
  <si>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</si>
  <si>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</si>
  <si>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</si>
  <si>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</si>
  <si>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</si>
  <si>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</si>
  <si>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</si>
  <si>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</si>
  <si>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</si>
  <si>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</si>
  <si>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</si>
  <si>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</si>
  <si>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</si>
  <si>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</si>
  <si>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</si>
  <si>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</si>
  <si>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</si>
  <si>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</si>
  <si>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</si>
  <si>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</si>
  <si>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</si>
  <si>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</si>
  <si>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</si>
  <si>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</si>
  <si>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</si>
  <si>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</si>
  <si>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</si>
  <si>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</si>
  <si>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</si>
  <si>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</si>
  <si>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</si>
  <si>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</si>
  <si>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</si>
  <si>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</si>
  <si>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</si>
  <si>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</si>
  <si>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</si>
  <si>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</si>
  <si>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</si>
  <si>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</si>
  <si>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</si>
  <si>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</si>
  <si>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</si>
  <si>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</si>
  <si>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</si>
  <si>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</si>
  <si>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</si>
  <si>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</si>
  <si>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</si>
  <si>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</si>
  <si>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</si>
  <si>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</si>
  <si>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</si>
  <si>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</si>
  <si>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</si>
  <si>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</si>
  <si>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</si>
  <si>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</si>
  <si>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</si>
  <si>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</si>
  <si>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</si>
  <si>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</si>
  <si>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</si>
  <si>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</si>
  <si>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</si>
  <si>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</si>
  <si>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</si>
  <si>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</si>
  <si>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</si>
  <si>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</si>
  <si>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</si>
  <si>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</si>
  <si>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</si>
  <si>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</si>
  <si>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</si>
  <si>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</si>
  <si>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</si>
  <si>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</si>
  <si>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</si>
  <si>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</si>
  <si>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</si>
  <si>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</si>
  <si>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</si>
  <si>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</si>
  <si>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</si>
  <si>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</si>
  <si>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</si>
  <si>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</si>
  <si>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</si>
  <si>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</si>
  <si>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</si>
  <si>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</si>
  <si>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</si>
  <si>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</si>
  <si>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</si>
  <si>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</si>
  <si>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</si>
  <si>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</si>
  <si>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</si>
  <si>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</si>
  <si>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</si>
  <si>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</si>
  <si>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</si>
  <si>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</si>
  <si>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</si>
  <si>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</si>
  <si>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</si>
  <si>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</si>
  <si>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</si>
  <si>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</si>
  <si>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</si>
  <si>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</si>
  <si>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</si>
  <si>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</si>
  <si>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</si>
  <si>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</si>
  <si>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</si>
  <si>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</si>
  <si>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</si>
  <si>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</si>
  <si>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</si>
  <si>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</si>
  <si>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</si>
  <si>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</si>
  <si>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</si>
  <si>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</si>
  <si>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</si>
  <si>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</si>
  <si>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</si>
  <si>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</si>
  <si>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</si>
  <si>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</si>
  <si>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</si>
  <si>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</si>
  <si>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</si>
  <si>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</si>
  <si>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</si>
  <si>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</si>
  <si>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</si>
  <si>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</si>
  <si>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</si>
  <si>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</si>
  <si>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</si>
  <si>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</si>
  <si>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</si>
  <si>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</si>
  <si>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</si>
  <si>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</si>
  <si>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</si>
  <si>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</si>
  <si>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</si>
  <si>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</si>
  <si>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</si>
  <si>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</si>
  <si>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</si>
  <si>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</si>
  <si>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</si>
  <si>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</si>
  <si>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</si>
  <si>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</si>
  <si>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</si>
  <si>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</si>
  <si>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</si>
  <si>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</si>
  <si>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</si>
  <si>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</si>
  <si>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</si>
  <si>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</si>
  <si>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</si>
  <si>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</si>
  <si>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</si>
  <si>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</si>
  <si>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</si>
  <si>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</si>
  <si>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</si>
  <si>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</si>
  <si>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</si>
  <si>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</si>
  <si>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</si>
  <si>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</si>
  <si>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</si>
  <si>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</si>
  <si>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</si>
  <si>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</si>
  <si>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</si>
  <si>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</si>
  <si>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</si>
  <si>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</si>
  <si>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</si>
  <si>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</si>
  <si>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</si>
  <si>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</si>
  <si>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</si>
  <si>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</si>
  <si>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</si>
  <si>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</si>
  <si>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</si>
  <si>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</si>
  <si>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</si>
  <si>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</si>
  <si>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</si>
  <si>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</si>
  <si>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</si>
  <si>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</si>
  <si>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</si>
  <si>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</si>
  <si>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</si>
  <si>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</si>
  <si>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</si>
  <si>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</si>
  <si>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</si>
  <si>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</si>
  <si>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</si>
  <si>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</si>
  <si>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</si>
  <si>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</si>
  <si>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</si>
  <si>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</si>
  <si>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</si>
  <si>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</si>
  <si>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</si>
  <si>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</si>
  <si>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</si>
  <si>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</si>
  <si>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</si>
  <si>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</si>
  <si>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</si>
  <si>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</si>
  <si>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</si>
  <si>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</si>
  <si>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</si>
  <si>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</si>
  <si>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</si>
  <si>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</si>
  <si>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</si>
  <si>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</si>
  <si>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</si>
  <si>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</si>
  <si>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</si>
  <si>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</si>
  <si>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</si>
  <si>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</si>
  <si>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</si>
  <si>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</si>
  <si>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</si>
  <si>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</si>
  <si>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</si>
  <si>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</si>
  <si>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</si>
  <si>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</si>
  <si>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</si>
  <si>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</si>
  <si>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</si>
  <si>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</si>
  <si>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</si>
  <si>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</si>
  <si>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</si>
  <si>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</si>
  <si>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</si>
  <si>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</si>
  <si>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</si>
  <si>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</si>
  <si>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</si>
  <si>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</si>
  <si>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</si>
  <si>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</si>
  <si>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</si>
  <si>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</si>
  <si>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</si>
  <si>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</si>
  <si>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</si>
  <si>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</si>
  <si>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</si>
  <si>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</si>
  <si>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</si>
  <si>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</si>
  <si>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</si>
  <si>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</si>
  <si>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</si>
  <si>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</si>
  <si>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</si>
  <si>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</si>
  <si>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</si>
  <si>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</si>
  <si>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</si>
  <si>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</si>
  <si>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</si>
  <si>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</si>
  <si>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</si>
  <si>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</si>
  <si>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</si>
  <si>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</si>
  <si>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</si>
  <si>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</si>
  <si>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</si>
  <si>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</si>
  <si>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</si>
  <si>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</si>
  <si>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</si>
  <si>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</si>
  <si>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</si>
  <si>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</si>
  <si>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</si>
  <si>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</si>
  <si>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</si>
  <si>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</si>
  <si>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</si>
  <si>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</si>
  <si>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</si>
  <si>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</si>
  <si>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</si>
  <si>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</si>
  <si>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</si>
  <si>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</si>
  <si>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</si>
  <si>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</si>
  <si>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</si>
  <si>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</si>
  <si>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</si>
  <si>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</si>
  <si>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</si>
  <si>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</si>
  <si>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</si>
  <si>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</si>
  <si>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</si>
  <si>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</si>
  <si>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</si>
  <si>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</si>
  <si>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</si>
  <si>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</si>
  <si>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</si>
  <si>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</si>
  <si>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</si>
  <si>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</si>
  <si>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</si>
  <si>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</si>
  <si>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</si>
  <si>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</si>
  <si>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</si>
  <si>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</si>
  <si>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</si>
  <si>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</si>
  <si>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</si>
  <si>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</si>
  <si>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</si>
  <si>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</si>
  <si>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</si>
  <si>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</si>
  <si>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</si>
  <si>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</si>
  <si>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</si>
  <si>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</si>
  <si>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</si>
  <si>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</si>
  <si>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</si>
  <si>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</si>
  <si>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</si>
  <si>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</si>
  <si>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</si>
  <si>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</si>
  <si>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</si>
  <si>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</si>
  <si>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</si>
  <si>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</si>
  <si>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</si>
  <si>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</si>
  <si>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</si>
  <si>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</si>
  <si>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</si>
  <si>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</si>
  <si>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</si>
  <si>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</si>
  <si>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</si>
  <si>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</si>
  <si>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</si>
  <si>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</si>
  <si>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</si>
  <si>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</si>
  <si>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</si>
  <si>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</si>
  <si>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</si>
  <si>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</si>
  <si>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</si>
  <si>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</si>
  <si>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</si>
  <si>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</si>
  <si>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</si>
  <si>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</si>
  <si>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</si>
  <si>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</si>
  <si>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</si>
  <si>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</si>
  <si>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</si>
  <si>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</si>
  <si>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</si>
  <si>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</si>
  <si>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</si>
  <si>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</si>
  <si>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</si>
  <si>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</si>
  <si>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</si>
  <si>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</si>
  <si>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</si>
  <si>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</si>
  <si>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</si>
  <si>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</si>
  <si>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</si>
  <si>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</si>
  <si>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</si>
  <si>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</si>
  <si>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</si>
  <si>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</si>
  <si>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</si>
  <si>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</si>
  <si>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</si>
  <si>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</si>
  <si>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</si>
  <si>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</si>
  <si>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</si>
  <si>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</si>
  <si>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</si>
  <si>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</si>
  <si>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</si>
  <si>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</si>
  <si>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</si>
  <si>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</si>
  <si>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</si>
  <si>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</si>
  <si>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</si>
  <si>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</si>
  <si>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</si>
  <si>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</si>
  <si>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</si>
  <si>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</si>
  <si>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</si>
  <si>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</si>
  <si>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</si>
  <si>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</si>
  <si>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</si>
  <si>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</si>
  <si>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</si>
  <si>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</si>
  <si>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</si>
  <si>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</si>
  <si>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</si>
  <si>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</si>
  <si>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</si>
  <si>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</si>
  <si>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</si>
  <si>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</si>
  <si>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</si>
  <si>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</si>
  <si>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</si>
  <si>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</si>
  <si>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</si>
  <si>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</si>
  <si>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</si>
  <si>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</si>
  <si>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</si>
  <si>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</si>
  <si>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</si>
  <si>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</si>
  <si>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</si>
  <si>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</si>
  <si>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</si>
  <si>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</si>
  <si>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</si>
  <si>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</si>
  <si>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</si>
  <si>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</si>
  <si>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</si>
  <si>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</si>
  <si>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</si>
  <si>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</si>
  <si>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</si>
  <si>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</si>
  <si>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</si>
  <si>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</si>
  <si>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</si>
  <si>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</si>
  <si>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</si>
  <si>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</si>
  <si>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</si>
  <si>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</si>
  <si>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</si>
  <si>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</si>
  <si>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</si>
  <si>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</si>
  <si>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</si>
  <si>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</si>
  <si>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</si>
  <si>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</si>
  <si>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</si>
  <si>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</si>
  <si>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</si>
  <si>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</si>
  <si>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</si>
  <si>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</si>
  <si>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</si>
  <si>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</si>
  <si>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</si>
  <si>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</si>
  <si>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</si>
  <si>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</si>
  <si>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</si>
  <si>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</si>
  <si>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</si>
  <si>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</si>
  <si>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</si>
  <si>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</si>
  <si>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</si>
  <si>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</si>
  <si>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</si>
  <si>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</si>
  <si>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</si>
  <si>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</si>
  <si>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</si>
  <si>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</si>
  <si>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</si>
  <si>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</si>
  <si>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</si>
  <si>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</si>
  <si>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</si>
  <si>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</si>
  <si>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</si>
  <si>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</si>
  <si>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</si>
  <si>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</si>
  <si>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</si>
  <si>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</si>
  <si>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</si>
  <si>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</si>
  <si>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</si>
  <si>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</si>
  <si>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</si>
  <si>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</si>
  <si>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</si>
  <si>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</si>
  <si>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</si>
  <si>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</si>
  <si>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</si>
  <si>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</si>
  <si>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</si>
  <si>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</si>
  <si>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</si>
  <si>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</si>
  <si>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</si>
  <si>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</si>
  <si>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</si>
  <si>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</si>
  <si>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</si>
  <si>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</si>
  <si>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</si>
  <si>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</si>
  <si>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</si>
  <si>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</si>
  <si>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</si>
  <si>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</si>
  <si>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</si>
  <si>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</si>
  <si>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</si>
  <si>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</si>
  <si>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</si>
  <si>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</si>
  <si>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</si>
  <si>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</si>
  <si>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</si>
  <si>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</si>
  <si>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</si>
  <si>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</si>
  <si>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</si>
  <si>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</si>
  <si>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</si>
  <si>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</si>
  <si>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</si>
  <si>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</si>
  <si>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</si>
  <si>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</si>
  <si>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</si>
  <si>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</si>
  <si>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</si>
  <si>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</si>
  <si>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</si>
  <si>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</si>
  <si>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</si>
  <si>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</si>
  <si>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</si>
  <si>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</si>
  <si>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</si>
  <si>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</si>
  <si>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</si>
  <si>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</si>
  <si>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</si>
  <si>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</si>
  <si>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</si>
  <si>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</si>
  <si>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</si>
  <si>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</si>
  <si>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</si>
  <si>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</si>
  <si>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</si>
  <si>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</si>
  <si>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</si>
  <si>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</si>
  <si>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</si>
  <si>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</si>
  <si>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</si>
  <si>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</si>
  <si>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</si>
  <si>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</si>
  <si>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</si>
  <si>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</si>
  <si>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</si>
  <si>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</si>
  <si>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</si>
  <si>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</si>
  <si>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</si>
  <si>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</si>
  <si>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</si>
  <si>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</si>
  <si>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</si>
  <si>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</si>
  <si>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</si>
  <si>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</si>
  <si>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</si>
  <si>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</si>
  <si>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</si>
  <si>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</si>
  <si>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</si>
  <si>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</si>
  <si>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</si>
  <si>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</si>
  <si>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</si>
  <si>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</si>
  <si>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</si>
  <si>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</si>
  <si>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</si>
  <si>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</si>
  <si>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</si>
  <si>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</si>
  <si>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</si>
  <si>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</si>
  <si>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</si>
  <si>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</si>
  <si>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</si>
  <si>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</si>
  <si>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</si>
  <si>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</si>
  <si>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</si>
  <si>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</si>
  <si>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</si>
  <si>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</si>
  <si>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</si>
  <si>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</si>
  <si>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</si>
  <si>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</si>
  <si>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</si>
  <si>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</si>
  <si>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</si>
  <si>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</si>
  <si>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</si>
  <si>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</si>
  <si>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</si>
  <si>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</si>
  <si>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</si>
  <si>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</si>
  <si>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</si>
  <si>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</si>
  <si>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</si>
  <si>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</si>
  <si>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</si>
  <si>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</si>
  <si>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</si>
  <si>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</si>
  <si>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</si>
  <si>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</si>
  <si>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</si>
  <si>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</si>
  <si>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</si>
  <si>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</si>
  <si>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</si>
  <si>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</si>
  <si>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</si>
  <si>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</si>
  <si>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</si>
  <si>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</si>
  <si>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</si>
  <si>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</si>
  <si>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</si>
  <si>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</si>
  <si>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</si>
  <si>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</si>
  <si>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</si>
  <si>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</si>
  <si>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</si>
  <si>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</si>
  <si>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</si>
  <si>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</si>
  <si>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</si>
  <si>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</si>
  <si>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</si>
  <si>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</si>
  <si>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</si>
  <si>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</si>
  <si>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</si>
  <si>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</si>
  <si>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</si>
  <si>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</si>
  <si>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</si>
  <si>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</si>
  <si>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</si>
  <si>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</si>
  <si>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</si>
  <si>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</si>
  <si>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</si>
  <si>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</si>
  <si>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</si>
  <si>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</si>
  <si>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</si>
  <si>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</si>
  <si>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</si>
  <si>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</si>
  <si>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</si>
  <si>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</si>
  <si>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</si>
  <si>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</si>
  <si>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</si>
  <si>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</si>
  <si>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</si>
  <si>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</si>
  <si>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</si>
  <si>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</si>
  <si>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</si>
  <si>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</si>
  <si>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</si>
  <si>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</si>
  <si>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</si>
  <si>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</si>
  <si>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</si>
  <si>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</si>
  <si>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</si>
  <si>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</si>
  <si>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</si>
  <si>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</si>
  <si>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</si>
  <si>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</si>
  <si>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</si>
  <si>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</si>
  <si>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</si>
  <si>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</si>
  <si>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</si>
  <si>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</si>
  <si>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</si>
  <si>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</si>
  <si>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</si>
  <si>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</si>
  <si>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</si>
  <si>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</si>
  <si>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</si>
  <si>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</si>
  <si>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</si>
  <si>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</si>
  <si>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</si>
  <si>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</si>
  <si>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</si>
  <si>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</si>
  <si>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</si>
  <si>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</si>
  <si>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</si>
  <si>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</si>
  <si>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</si>
  <si>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</si>
  <si>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</si>
  <si>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</si>
  <si>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</si>
  <si>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</si>
  <si>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</si>
  <si>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</si>
  <si>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</si>
  <si>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</si>
  <si>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</si>
  <si>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</si>
  <si>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</si>
  <si>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</si>
  <si>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</si>
  <si>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</si>
  <si>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</si>
  <si>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</si>
  <si>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</si>
  <si>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</si>
  <si>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</si>
  <si>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</si>
  <si>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</si>
  <si>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</si>
  <si>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</si>
  <si>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</si>
  <si>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</si>
  <si>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</si>
  <si>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</si>
  <si>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</si>
  <si>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</si>
  <si>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</si>
  <si>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</si>
  <si>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</si>
  <si>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</si>
  <si>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</si>
  <si>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</si>
  <si>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</si>
  <si>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</si>
  <si>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</si>
  <si>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</si>
  <si>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</si>
  <si>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</si>
  <si>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</si>
  <si>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</si>
  <si>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</si>
  <si>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</si>
  <si>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</si>
  <si>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</si>
  <si>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</si>
  <si>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</si>
  <si>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</si>
  <si>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</si>
  <si>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</si>
  <si>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</si>
  <si>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</si>
  <si>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</si>
  <si>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</si>
  <si>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</si>
  <si>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</si>
  <si>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</si>
  <si>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</si>
  <si>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</si>
  <si>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</si>
  <si>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</si>
  <si>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</si>
  <si>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</si>
  <si>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</si>
  <si>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</si>
  <si>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</si>
  <si>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</si>
  <si>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</si>
  <si>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</si>
  <si>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</si>
  <si>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</si>
  <si>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</si>
  <si>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</si>
  <si>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</si>
  <si>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</si>
  <si>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</si>
  <si>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</si>
  <si>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</si>
  <si>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</si>
  <si>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</si>
  <si>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</si>
  <si>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</si>
  <si>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</si>
  <si>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</si>
  <si>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</si>
  <si>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</si>
  <si>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</si>
  <si>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</si>
  <si>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</si>
  <si>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</si>
  <si>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</si>
  <si>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</si>
  <si>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</si>
  <si>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</si>
  <si>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</si>
  <si>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</si>
  <si>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</si>
  <si>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</si>
  <si>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</si>
  <si>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</si>
  <si>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</si>
  <si>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</si>
  <si>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</si>
  <si>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</si>
  <si>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</si>
  <si>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</si>
  <si>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</si>
  <si>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</si>
  <si>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</si>
  <si>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</si>
  <si>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</si>
  <si>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</si>
  <si>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</si>
  <si>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</si>
  <si>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</si>
  <si>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</si>
  <si>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</si>
  <si>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</si>
  <si>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</si>
  <si>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</si>
  <si>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</si>
  <si>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</si>
  <si>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</si>
  <si>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</si>
  <si>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</si>
  <si>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</si>
  <si>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</si>
  <si>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</si>
  <si>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</si>
  <si>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</si>
  <si>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</si>
  <si>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</si>
  <si>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</si>
  <si>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</si>
  <si>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</si>
  <si>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</si>
  <si>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</si>
  <si>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</si>
  <si>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</si>
  <si>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</si>
  <si>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</si>
  <si>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</si>
  <si>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</si>
  <si>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</si>
  <si>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</si>
  <si>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</si>
  <si>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</si>
  <si>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</si>
  <si>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</si>
  <si>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</si>
  <si>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</si>
  <si>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</si>
  <si>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</si>
  <si>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</si>
  <si>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</si>
  <si>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</si>
  <si>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</si>
  <si>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</si>
  <si>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</si>
  <si>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</si>
  <si>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</si>
  <si>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</si>
  <si>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</si>
  <si>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</si>
  <si>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</si>
  <si>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</si>
  <si>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</si>
  <si>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</si>
  <si>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</si>
  <si>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</si>
  <si>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</si>
  <si>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</si>
  <si>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</si>
  <si>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</si>
  <si>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</si>
  <si>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</si>
  <si>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</si>
  <si>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</si>
  <si>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</si>
  <si>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</si>
  <si>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</si>
  <si>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</si>
  <si>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</si>
  <si>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</si>
  <si>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</si>
  <si>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</si>
  <si>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</si>
  <si>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</si>
  <si>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</si>
  <si>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</si>
  <si>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</si>
  <si>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</si>
  <si>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</si>
  <si>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</si>
  <si>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</si>
  <si>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</si>
  <si>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</si>
  <si>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</si>
  <si>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</si>
  <si>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</si>
  <si>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</si>
  <si>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</si>
  <si>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</si>
  <si>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</si>
  <si>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</si>
  <si>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</si>
  <si>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</si>
  <si>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</si>
  <si>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</si>
  <si>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</si>
  <si>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</si>
  <si>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</si>
  <si>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</si>
  <si>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</si>
  <si>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</si>
  <si>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</si>
  <si>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</si>
  <si>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</si>
  <si>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</si>
  <si>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</si>
  <si>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</si>
  <si>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</si>
  <si>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</si>
  <si>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</si>
  <si>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</si>
  <si>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</si>
  <si>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</si>
  <si>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</si>
  <si>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</si>
  <si>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</si>
  <si>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</si>
  <si>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</si>
  <si>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</si>
  <si>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</si>
  <si>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</si>
  <si>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</si>
  <si>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</si>
  <si>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</si>
  <si>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</si>
  <si>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</si>
  <si>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</si>
  <si>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</si>
  <si>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</si>
  <si>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</si>
  <si>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</si>
  <si>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</si>
  <si>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</si>
  <si>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</si>
  <si>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</si>
  <si>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</si>
  <si>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</si>
  <si>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</si>
  <si>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</si>
  <si>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</si>
  <si>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</si>
  <si>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</si>
  <si>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</si>
  <si>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</si>
  <si>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</si>
  <si>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</si>
  <si>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</si>
  <si>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</si>
  <si>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</si>
  <si>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</si>
  <si>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</si>
  <si>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</si>
  <si>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</si>
  <si>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</si>
  <si>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</si>
  <si>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</si>
  <si>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</si>
  <si>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</si>
  <si>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</si>
  <si>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</si>
  <si>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</si>
  <si>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</si>
  <si>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</si>
  <si>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</si>
  <si>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</si>
  <si>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</si>
  <si>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</si>
  <si>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</si>
  <si>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</si>
  <si>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</si>
  <si>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</si>
  <si>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</si>
  <si>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</si>
  <si>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</si>
  <si>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</si>
  <si>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</si>
  <si>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</si>
  <si>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</si>
  <si>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</si>
  <si>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</si>
  <si>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</si>
  <si>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</si>
  <si>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</si>
  <si>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</si>
  <si>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</si>
  <si>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</si>
  <si>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</si>
  <si>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</si>
  <si>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</si>
  <si>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</si>
  <si>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</si>
  <si>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</si>
  <si>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</si>
  <si>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</si>
  <si>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</si>
  <si>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</si>
  <si>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</si>
  <si>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</si>
  <si>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</si>
  <si>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</si>
  <si>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</si>
  <si>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</si>
  <si>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</si>
  <si>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</si>
  <si>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</si>
  <si>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</si>
  <si>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</si>
  <si>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</si>
  <si>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</si>
  <si>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</si>
  <si>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</si>
  <si>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</si>
  <si>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</si>
  <si>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</si>
  <si>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</si>
  <si>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</si>
  <si>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</si>
  <si>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</si>
  <si>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</si>
  <si>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</si>
  <si>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</si>
  <si>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</si>
  <si>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</si>
  <si>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</si>
  <si>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</si>
  <si>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</si>
  <si>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</si>
  <si>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</si>
  <si>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</si>
  <si>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</si>
  <si>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</si>
  <si>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</si>
  <si>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</si>
  <si>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</si>
  <si>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</si>
  <si>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</si>
  <si>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</si>
  <si>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</si>
  <si>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</si>
  <si>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</si>
  <si>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</si>
  <si>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</si>
  <si>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</si>
  <si>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</si>
  <si>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</si>
  <si>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</si>
  <si>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</si>
  <si>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</si>
  <si>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</si>
  <si>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</si>
  <si>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</si>
  <si>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</si>
  <si>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</si>
  <si>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</si>
  <si>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</si>
  <si>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</si>
  <si>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</si>
  <si>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</si>
  <si>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</si>
  <si>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</si>
  <si>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</si>
  <si>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</si>
  <si>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</si>
  <si>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</si>
  <si>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</si>
  <si>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</si>
  <si>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</si>
  <si>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</si>
  <si>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</si>
  <si>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</si>
  <si>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</si>
  <si>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</si>
  <si>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</si>
  <si>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</si>
  <si>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</si>
  <si>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</si>
  <si>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</si>
  <si>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</si>
  <si>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</si>
  <si>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</si>
  <si>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</si>
  <si>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</si>
  <si>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</si>
  <si>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</si>
  <si>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</si>
  <si>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</si>
  <si>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</si>
  <si>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</si>
  <si>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</si>
  <si>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</si>
  <si>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</si>
  <si>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</si>
  <si>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</si>
  <si>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</si>
  <si>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</si>
  <si>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</si>
  <si>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</si>
  <si>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</si>
  <si>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</si>
  <si>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</si>
  <si>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</si>
  <si>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</si>
  <si>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</si>
  <si>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</si>
  <si>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</si>
  <si>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</si>
  <si>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</si>
  <si>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</si>
  <si>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</si>
  <si>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</si>
  <si>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</si>
  <si>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</si>
  <si>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</si>
  <si>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</si>
  <si>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</si>
  <si>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</si>
  <si>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</si>
  <si>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</si>
  <si>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</si>
  <si>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</si>
  <si>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</si>
  <si>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</si>
  <si>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</si>
  <si>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</si>
  <si>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</si>
  <si>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</si>
  <si>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</si>
  <si>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</si>
  <si>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</si>
  <si>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</si>
  <si>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</si>
  <si>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</si>
  <si>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</si>
  <si>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</si>
  <si>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</si>
  <si>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</si>
  <si>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</si>
  <si>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</si>
  <si>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</si>
  <si>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</si>
  <si>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</si>
  <si>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</si>
  <si>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</si>
  <si>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</si>
  <si>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</si>
  <si>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</si>
  <si>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</si>
  <si>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</si>
  <si>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</si>
  <si>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</si>
  <si>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</si>
  <si>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</si>
  <si>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</si>
  <si>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</si>
  <si>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</si>
  <si>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</si>
  <si>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</si>
  <si>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</si>
  <si>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</si>
  <si>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</si>
  <si>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</si>
  <si>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</si>
  <si>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</si>
  <si>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</si>
  <si>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</si>
  <si>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</si>
  <si>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</si>
  <si>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</si>
  <si>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</si>
  <si>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</si>
  <si>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</si>
  <si>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</si>
  <si>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</si>
  <si>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</si>
  <si>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</si>
  <si>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</si>
  <si>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</si>
  <si>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</si>
  <si>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</si>
  <si>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</si>
  <si>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</si>
  <si>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</si>
  <si>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</si>
  <si>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</si>
  <si>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</si>
  <si>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</si>
  <si>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</si>
  <si>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</si>
  <si>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</si>
  <si>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</si>
  <si>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</si>
  <si>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</si>
  <si>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</si>
  <si>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</si>
  <si>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</si>
  <si>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</si>
  <si>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</si>
  <si>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</si>
  <si>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</si>
  <si>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</si>
  <si>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</si>
  <si>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</si>
  <si>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</si>
  <si>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</si>
  <si>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</si>
  <si>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</si>
  <si>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</si>
  <si>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</si>
  <si>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</si>
  <si>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</si>
  <si>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</si>
  <si>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</si>
  <si>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</si>
  <si>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</si>
  <si>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</si>
  <si>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</si>
  <si>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</si>
  <si>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</si>
  <si>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</si>
  <si>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</si>
  <si>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</si>
  <si>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</si>
  <si>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</si>
  <si>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</si>
  <si>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</si>
  <si>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</si>
  <si>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</si>
  <si>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</si>
  <si>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</si>
  <si>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</si>
  <si>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</si>
  <si>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</si>
  <si>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</si>
  <si>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</si>
  <si>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</si>
  <si>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</si>
  <si>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</si>
  <si>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</si>
  <si>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</si>
  <si>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</si>
  <si>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</si>
  <si>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</si>
  <si>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</si>
  <si>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</si>
  <si>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</si>
  <si>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</si>
  <si>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</si>
  <si>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</si>
  <si>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</si>
  <si>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</si>
  <si>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</si>
  <si>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</si>
  <si>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</si>
  <si>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</si>
  <si>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</si>
  <si>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</si>
  <si>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</si>
  <si>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</si>
  <si>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</si>
  <si>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</si>
  <si>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</si>
  <si>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</si>
  <si>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</si>
  <si>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</si>
  <si>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</si>
  <si>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</si>
  <si>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</si>
  <si>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</si>
  <si>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</si>
  <si>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</si>
  <si>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</si>
  <si>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</si>
  <si>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</si>
  <si>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</si>
  <si>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</si>
  <si>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</si>
  <si>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</si>
  <si>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</si>
  <si>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</si>
  <si>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</si>
  <si>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</si>
  <si>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</si>
  <si>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</si>
  <si>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</si>
  <si>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</si>
  <si>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</si>
  <si>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</si>
  <si>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</si>
  <si>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</si>
  <si>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</si>
  <si>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</si>
  <si>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</si>
  <si>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</si>
  <si>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</si>
  <si>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</si>
  <si>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</si>
  <si>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</si>
  <si>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</si>
  <si>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</si>
  <si>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</si>
  <si>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</si>
  <si>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</si>
  <si>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</si>
  <si>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</si>
  <si>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</si>
  <si>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</si>
  <si>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</si>
  <si>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</si>
  <si>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</si>
  <si>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</si>
  <si>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</si>
  <si>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</si>
  <si>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</si>
  <si>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</si>
  <si>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</si>
  <si>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</si>
  <si>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</si>
  <si>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</si>
  <si>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</si>
  <si>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</si>
  <si>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</si>
  <si>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</si>
  <si>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</si>
  <si>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</si>
  <si>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</si>
  <si>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</si>
  <si>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</si>
  <si>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</si>
  <si>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</si>
  <si>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</si>
  <si>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</si>
  <si>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</si>
  <si>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</si>
  <si>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</si>
  <si>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</si>
  <si>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</si>
  <si>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</si>
  <si>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</si>
  <si>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</si>
  <si>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</si>
  <si>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</si>
  <si>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</si>
  <si>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</si>
  <si>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</si>
  <si>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</si>
  <si>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</si>
  <si>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</si>
  <si>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</si>
  <si>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</si>
  <si>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</si>
  <si>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</si>
  <si>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</si>
  <si>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</si>
  <si>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</si>
  <si>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</si>
  <si>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</si>
  <si>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</si>
  <si>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</si>
  <si>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</si>
  <si>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</si>
  <si>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</si>
  <si>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</si>
  <si>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</si>
  <si>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</si>
  <si>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</si>
  <si>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</si>
  <si>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</si>
  <si>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</si>
  <si>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</si>
  <si>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</si>
  <si>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</si>
  <si>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</si>
  <si>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</si>
  <si>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</si>
  <si>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</si>
  <si>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</si>
  <si>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</si>
  <si>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</si>
  <si>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</si>
  <si>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</si>
  <si>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</si>
  <si>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</si>
  <si>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</si>
  <si>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</si>
  <si>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</si>
  <si>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</si>
  <si>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</si>
  <si>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</si>
  <si>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</si>
  <si>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</si>
  <si>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</si>
  <si>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</si>
  <si>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</si>
  <si>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</si>
  <si>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</si>
  <si>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</si>
  <si>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</si>
  <si>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</si>
  <si>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</si>
  <si>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</si>
  <si>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</si>
  <si>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</si>
  <si>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</si>
  <si>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</si>
  <si>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</si>
  <si>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</si>
  <si>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</si>
  <si>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</si>
  <si>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</si>
  <si>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</si>
  <si>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</si>
  <si>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</si>
  <si>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</si>
  <si>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</si>
  <si>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</si>
  <si>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</si>
  <si>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</si>
  <si>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</si>
  <si>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</si>
  <si>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</si>
  <si>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</si>
  <si>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</si>
  <si>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</si>
  <si>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</si>
  <si>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</si>
  <si>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</si>
  <si>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</si>
  <si>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</si>
  <si>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</si>
  <si>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</si>
  <si>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</si>
  <si>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</si>
  <si>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</si>
  <si>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</si>
  <si>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</si>
  <si>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</si>
  <si>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</si>
  <si>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</si>
  <si>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</si>
  <si>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</si>
  <si>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</si>
  <si>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</si>
  <si>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</si>
  <si>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</si>
  <si>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</si>
  <si>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</si>
  <si>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</si>
  <si>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</si>
  <si>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</si>
  <si>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</si>
  <si>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</si>
  <si>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</si>
  <si>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</si>
  <si>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</si>
  <si>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</si>
  <si>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</si>
  <si>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</si>
  <si>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</si>
  <si>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</si>
  <si>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</si>
  <si>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</si>
  <si>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</si>
  <si>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</si>
  <si>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</si>
  <si>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</si>
  <si>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</si>
  <si>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</si>
  <si>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</si>
  <si>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</si>
  <si>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</si>
  <si>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</si>
  <si>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</si>
  <si>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</si>
  <si>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</si>
  <si>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</si>
  <si>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</si>
  <si>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</si>
  <si>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</si>
  <si>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</si>
  <si>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</si>
  <si>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</si>
  <si>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</si>
  <si>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</si>
  <si>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</si>
  <si>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</si>
  <si>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</si>
  <si>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</si>
  <si>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</si>
  <si>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</si>
  <si>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</si>
  <si>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</si>
  <si>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</si>
  <si>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</si>
  <si>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</si>
  <si>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</si>
  <si>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</si>
  <si>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</si>
  <si>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</si>
  <si>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</si>
  <si>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</si>
  <si>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</si>
  <si>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</si>
  <si>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</si>
  <si>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</si>
  <si>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</si>
  <si>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</si>
  <si>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</si>
  <si>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</si>
  <si>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</si>
  <si>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</si>
  <si>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</si>
  <si>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</si>
  <si>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</si>
  <si>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</si>
  <si>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</si>
  <si>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</si>
  <si>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</si>
  <si>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</si>
  <si>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</si>
  <si>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</si>
  <si>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</si>
  <si>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</si>
  <si>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</si>
  <si>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</si>
  <si>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</si>
  <si>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</si>
  <si>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</si>
  <si>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</si>
  <si>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</si>
  <si>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</si>
  <si>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</si>
  <si>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</si>
  <si>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</si>
  <si>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</si>
  <si>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</si>
  <si>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</si>
  <si>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</si>
  <si>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</si>
  <si>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</si>
  <si>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</si>
  <si>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</si>
  <si>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</si>
  <si>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</si>
  <si>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</si>
  <si>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</si>
  <si>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</si>
  <si>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</si>
  <si>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</si>
  <si>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</si>
  <si>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</si>
  <si>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</si>
  <si>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</si>
  <si>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</si>
  <si>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</si>
  <si>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</si>
  <si>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</si>
  <si>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</si>
  <si>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</si>
  <si>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</si>
  <si>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</si>
  <si>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</si>
  <si>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</si>
  <si>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</si>
  <si>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</si>
  <si>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</si>
  <si>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</si>
  <si>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</si>
  <si>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</si>
  <si>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</si>
  <si>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</si>
  <si>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</si>
  <si>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</si>
  <si>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</si>
  <si>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</si>
  <si>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</si>
  <si>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</si>
  <si>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</si>
  <si>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</si>
  <si>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</si>
  <si>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</si>
  <si>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</si>
  <si>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</si>
  <si>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</si>
  <si>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</si>
  <si>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</si>
  <si>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</si>
  <si>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</si>
  <si>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</si>
  <si>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</si>
  <si>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</si>
  <si>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</si>
  <si>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</si>
  <si>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</si>
  <si>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</si>
  <si>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</si>
  <si>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</si>
  <si>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</si>
  <si>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</si>
  <si>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</si>
  <si>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</si>
  <si>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</si>
  <si>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</si>
  <si>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</si>
  <si>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</si>
  <si>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</si>
  <si>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</si>
  <si>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</si>
  <si>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</si>
  <si>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</si>
  <si>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</si>
  <si>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</si>
  <si>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</si>
  <si>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</si>
  <si>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</si>
  <si>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</si>
  <si>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</si>
  <si>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</si>
  <si>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</si>
  <si>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</si>
  <si>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</si>
  <si>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</si>
  <si>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</si>
  <si>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</si>
  <si>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</si>
  <si>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</si>
  <si>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</si>
  <si>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</si>
  <si>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</si>
  <si>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</si>
  <si>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</si>
  <si>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</si>
  <si>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</si>
  <si>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</si>
  <si>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</si>
  <si>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</si>
  <si>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</si>
  <si>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</si>
  <si>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</si>
  <si>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</si>
  <si>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</si>
  <si>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</si>
  <si>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</si>
  <si>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</si>
  <si>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</si>
  <si>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</si>
  <si>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</si>
  <si>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</si>
  <si>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</si>
  <si>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</si>
  <si>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</si>
  <si>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</si>
  <si>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</si>
  <si>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</si>
  <si>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</si>
  <si>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</si>
  <si>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</si>
  <si>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</si>
  <si>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</si>
  <si>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</si>
  <si>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</si>
  <si>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</si>
  <si>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</si>
  <si>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</si>
  <si>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</si>
  <si>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</si>
  <si>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</si>
  <si>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</si>
  <si>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</si>
  <si>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</si>
  <si>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</si>
  <si>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</si>
  <si>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</si>
  <si>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</si>
  <si>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</si>
  <si>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</si>
  <si>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</si>
  <si>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</si>
  <si>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</si>
  <si>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</si>
  <si>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</si>
  <si>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</si>
  <si>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</si>
  <si>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</si>
  <si>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</si>
  <si>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</si>
  <si>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</si>
  <si>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</si>
  <si>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</si>
  <si>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</si>
  <si>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</si>
  <si>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</si>
  <si>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</si>
  <si>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</si>
  <si>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</si>
  <si>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</si>
  <si>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</si>
  <si>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</si>
  <si>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</si>
  <si>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</si>
  <si>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</si>
  <si>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</si>
  <si>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</si>
  <si>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</si>
  <si>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</si>
  <si>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</si>
  <si>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</si>
  <si>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</si>
  <si>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</si>
  <si>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</si>
  <si>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</si>
  <si>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</si>
  <si>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</si>
  <si>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</si>
  <si>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</si>
  <si>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</si>
  <si>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</si>
  <si>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</si>
  <si>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</si>
  <si>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</si>
  <si>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</si>
  <si>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</si>
  <si>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</si>
  <si>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</si>
  <si>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</si>
  <si>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</si>
  <si>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</si>
  <si>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</si>
  <si>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</si>
  <si>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</si>
  <si>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</si>
  <si>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</si>
  <si>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</si>
  <si>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</si>
  <si>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</si>
  <si>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</si>
  <si>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</si>
  <si>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</si>
  <si>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</si>
  <si>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</si>
  <si>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</si>
  <si>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</si>
  <si>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</si>
  <si>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</si>
  <si>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</si>
  <si>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</si>
  <si>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</si>
  <si>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</si>
  <si>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</si>
  <si>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</si>
  <si>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</si>
  <si>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</si>
  <si>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</si>
  <si>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</si>
  <si>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</si>
  <si>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</si>
  <si>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</si>
  <si>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</si>
  <si>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</si>
  <si>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</si>
  <si>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</si>
  <si>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</si>
  <si>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</si>
  <si>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</si>
  <si>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</si>
  <si>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</si>
  <si>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</si>
  <si>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</si>
  <si>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</si>
  <si>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</si>
  <si>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</si>
  <si>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</si>
  <si>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</si>
  <si>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</si>
  <si>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</si>
  <si>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</si>
  <si>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</si>
  <si>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</si>
  <si>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</si>
  <si>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</si>
  <si>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</si>
  <si>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</si>
  <si>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</si>
  <si>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</si>
  <si>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</si>
  <si>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</si>
  <si>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</si>
  <si>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</si>
  <si>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</si>
  <si>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</si>
  <si>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</si>
  <si>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</si>
  <si>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</si>
  <si>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</si>
  <si>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</si>
  <si>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</si>
  <si>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</si>
  <si>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</si>
  <si>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</si>
  <si>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</si>
  <si>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</si>
  <si>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</si>
  <si>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</si>
  <si>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</si>
  <si>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</si>
  <si>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</si>
  <si>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</si>
  <si>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</si>
  <si>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</si>
  <si>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</si>
  <si>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</si>
  <si>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</si>
  <si>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</si>
  <si>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</si>
  <si>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</si>
  <si>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</si>
  <si>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</si>
  <si>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</si>
  <si>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</si>
  <si>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</si>
  <si>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</si>
  <si>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</si>
  <si>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</si>
  <si>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</si>
  <si>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</si>
  <si>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</si>
  <si>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</si>
  <si>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</si>
  <si>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</si>
  <si>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</si>
  <si>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</si>
  <si>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</si>
  <si>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</si>
  <si>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</si>
  <si>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</si>
  <si>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</si>
  <si>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</si>
  <si>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</si>
  <si>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</si>
  <si>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</si>
  <si>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</si>
  <si>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</si>
  <si>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</si>
  <si>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</si>
  <si>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</si>
  <si>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</si>
  <si>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</si>
  <si>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</si>
  <si>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</si>
  <si>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</si>
  <si>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</si>
  <si>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</si>
  <si>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</si>
  <si>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</si>
  <si>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</si>
  <si>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</si>
  <si>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</si>
  <si>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</si>
  <si>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</si>
  <si>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</si>
  <si>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</si>
  <si>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</si>
  <si>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</si>
  <si>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</si>
  <si>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</si>
  <si>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</si>
  <si>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</si>
  <si>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</si>
  <si>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</si>
  <si>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</si>
  <si>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</si>
  <si>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</si>
  <si>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</si>
  <si>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</si>
  <si>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</si>
  <si>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</si>
  <si>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</si>
  <si>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</si>
  <si>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</si>
  <si>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</si>
  <si>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</si>
  <si>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</si>
  <si>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</si>
  <si>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</si>
  <si>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</si>
  <si>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</si>
  <si>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</si>
  <si>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</si>
  <si>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</si>
  <si>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</si>
  <si>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</si>
  <si>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</si>
  <si>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</si>
  <si>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</si>
  <si>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</si>
  <si>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</si>
  <si>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</si>
  <si>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</si>
  <si>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</si>
  <si>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</si>
  <si>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</si>
  <si>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</si>
  <si>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</si>
  <si>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</si>
  <si>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</si>
  <si>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</si>
  <si>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</si>
  <si>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</si>
  <si>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</si>
  <si>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</si>
  <si>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</si>
  <si>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</si>
  <si>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</si>
  <si>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</si>
  <si>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</si>
  <si>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</si>
  <si>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</si>
  <si>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</si>
  <si>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</si>
  <si>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</si>
  <si>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</si>
  <si>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</si>
  <si>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</si>
  <si>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</si>
  <si>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</si>
  <si>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</si>
  <si>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</si>
  <si>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</si>
  <si>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</si>
  <si>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</si>
  <si>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</si>
  <si>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</si>
  <si>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</si>
  <si>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</si>
  <si>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</si>
  <si>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</si>
  <si>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</si>
  <si>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</si>
  <si>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</si>
  <si>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</si>
  <si>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</si>
  <si>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</si>
  <si>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</si>
  <si>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</si>
  <si>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</si>
  <si>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</si>
  <si>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</si>
  <si>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</si>
  <si>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</si>
  <si>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</si>
  <si>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</si>
  <si>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</si>
  <si>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</si>
  <si>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</si>
  <si>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</si>
  <si>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</si>
  <si>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</si>
  <si>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</si>
  <si>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</si>
  <si>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</si>
  <si>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</si>
  <si>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</si>
  <si>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</si>
  <si>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</si>
  <si>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</si>
  <si>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</si>
  <si>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</si>
  <si>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</si>
  <si>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</si>
  <si>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</si>
  <si>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</si>
  <si>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</si>
  <si>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</si>
  <si>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</si>
  <si>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</si>
  <si>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</si>
  <si>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</si>
  <si>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</si>
  <si>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</si>
  <si>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</si>
  <si>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</si>
  <si>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</si>
  <si>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</si>
  <si>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</si>
  <si>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</si>
  <si>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</si>
  <si>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</si>
  <si>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</si>
  <si>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</si>
  <si>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</si>
  <si>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</si>
  <si>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</si>
  <si>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</si>
  <si>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</si>
  <si>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</si>
  <si>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</si>
  <si>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</si>
  <si>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</si>
  <si>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</si>
  <si>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</si>
  <si>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</si>
  <si>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</si>
  <si>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</si>
  <si>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</si>
  <si>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</si>
  <si>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</si>
  <si>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</si>
  <si>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</si>
  <si>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</si>
  <si>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</si>
  <si>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</si>
  <si>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</si>
  <si>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</si>
  <si>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</si>
  <si>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</si>
  <si>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</si>
  <si>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</si>
  <si>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</si>
  <si>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</si>
  <si>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</si>
  <si>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</si>
  <si>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</si>
  <si>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</si>
  <si>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</si>
  <si>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</si>
  <si>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</si>
  <si>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</si>
  <si>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</si>
  <si>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</si>
  <si>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</si>
  <si>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</si>
  <si>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</si>
  <si>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</si>
  <si>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</si>
  <si>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</si>
  <si>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</si>
  <si>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</si>
  <si>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</si>
  <si>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</si>
  <si>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</si>
  <si>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</si>
  <si>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</si>
  <si>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</si>
  <si>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</si>
  <si>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</si>
  <si>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</si>
  <si>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</si>
  <si>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</si>
  <si>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</si>
  <si>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</si>
  <si>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</si>
  <si>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</si>
  <si>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</si>
  <si>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</si>
  <si>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</si>
  <si>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</si>
  <si>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</si>
  <si>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</si>
  <si>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</si>
  <si>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</si>
  <si>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</si>
  <si>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</si>
  <si>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</si>
  <si>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</si>
  <si>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</si>
  <si>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</si>
  <si>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</si>
  <si>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</si>
  <si>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</si>
  <si>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</si>
  <si>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</si>
  <si>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</si>
  <si>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</si>
  <si>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</si>
  <si>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</si>
  <si>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</si>
  <si>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</si>
  <si>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</si>
  <si>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</si>
  <si>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</si>
  <si>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</si>
  <si>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</si>
  <si>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</si>
  <si>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</si>
  <si>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</si>
  <si>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</si>
  <si>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</si>
  <si>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</si>
  <si>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</si>
  <si>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</si>
  <si>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</si>
  <si>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</si>
  <si>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</si>
  <si>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</si>
  <si>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</si>
  <si>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</si>
  <si>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</si>
  <si>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</si>
  <si>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</si>
  <si>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</si>
  <si>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</si>
  <si>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</si>
  <si>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</si>
  <si>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</si>
  <si>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</si>
  <si>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</si>
  <si>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</si>
  <si>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</si>
  <si>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</si>
  <si>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</si>
  <si>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</si>
  <si>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</si>
  <si>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</si>
  <si>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</si>
  <si>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</si>
  <si>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</si>
  <si>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</si>
  <si>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</si>
  <si>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</si>
  <si>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</si>
  <si>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</si>
  <si>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</si>
  <si>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</si>
  <si>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</si>
  <si>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</si>
  <si>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</si>
  <si>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</si>
  <si>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</si>
  <si>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</si>
  <si>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</si>
  <si>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</si>
  <si>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</si>
  <si>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</si>
  <si>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</si>
  <si>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</si>
  <si>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</si>
  <si>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</si>
  <si>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</si>
  <si>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</si>
  <si>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</si>
  <si>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</si>
  <si>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</si>
  <si>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</si>
  <si>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</si>
  <si>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</si>
  <si>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</si>
  <si>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</si>
  <si>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</si>
  <si>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</si>
  <si>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</si>
  <si>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</si>
  <si>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</si>
  <si>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</si>
  <si>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</si>
  <si>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</si>
  <si>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</si>
  <si>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</si>
  <si>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</si>
  <si>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</si>
  <si>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</si>
  <si>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</si>
  <si>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</si>
  <si>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</si>
  <si>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</si>
  <si>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</si>
  <si>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</si>
  <si>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</si>
  <si>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</si>
  <si>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</si>
  <si>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</si>
  <si>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</si>
  <si>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</si>
  <si>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</si>
  <si>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</si>
  <si>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</si>
  <si>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</si>
  <si>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</si>
  <si>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</si>
  <si>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</si>
  <si>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</si>
  <si>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</si>
  <si>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</si>
  <si>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</si>
  <si>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</si>
  <si>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</si>
  <si>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</si>
  <si>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</si>
  <si>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</si>
  <si>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</si>
  <si>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</si>
  <si>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</si>
  <si>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</si>
  <si>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</si>
  <si>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</si>
  <si>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</si>
  <si>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</si>
  <si>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</si>
  <si>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</si>
  <si>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</si>
  <si>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</si>
  <si>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</si>
  <si>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</si>
  <si>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</si>
  <si>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</si>
  <si>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</si>
  <si>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</si>
  <si>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</si>
  <si>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</si>
  <si>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</si>
  <si>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</si>
  <si>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</si>
  <si>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</si>
  <si>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</si>
  <si>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</si>
  <si>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</si>
  <si>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</si>
  <si>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</si>
  <si>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</si>
  <si>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</si>
  <si>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</si>
  <si>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</si>
  <si>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</si>
  <si>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</si>
  <si>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</si>
  <si>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</si>
  <si>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</si>
  <si>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</si>
  <si>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</si>
  <si>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</si>
  <si>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</si>
  <si>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</si>
  <si>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</si>
  <si>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</si>
  <si>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</si>
  <si>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</si>
  <si>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</si>
  <si>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</si>
  <si>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</si>
  <si>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</si>
  <si>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</si>
  <si>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</si>
  <si>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</si>
  <si>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</si>
  <si>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</si>
  <si>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</si>
  <si>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</si>
  <si>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</si>
  <si>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</si>
  <si>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</si>
  <si>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</si>
  <si>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</si>
  <si>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</si>
  <si>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</si>
  <si>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</si>
  <si>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</si>
  <si>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</si>
  <si>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</si>
  <si>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</si>
  <si>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</si>
  <si>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</si>
  <si>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</si>
  <si>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</si>
  <si>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</si>
  <si>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</si>
  <si>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</si>
  <si>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</si>
  <si>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</si>
  <si>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</si>
  <si>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</si>
  <si>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</si>
  <si>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</si>
  <si>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</si>
  <si>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</si>
  <si>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</si>
  <si>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</si>
  <si>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</si>
  <si>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</si>
  <si>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</si>
  <si>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</si>
  <si>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</si>
  <si>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</si>
  <si>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</si>
  <si>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</si>
  <si>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</si>
  <si>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</si>
  <si>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</si>
  <si>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</si>
  <si>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</si>
  <si>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</si>
  <si>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</si>
  <si>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</si>
  <si>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</si>
  <si>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</si>
  <si>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</si>
  <si>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</si>
  <si>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</si>
  <si>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</si>
  <si>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</si>
  <si>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</si>
  <si>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</si>
  <si>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</si>
  <si>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</si>
  <si>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</si>
  <si>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</si>
  <si>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</si>
  <si>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</si>
  <si>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</si>
  <si>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</si>
  <si>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</si>
  <si>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</si>
  <si>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</si>
  <si>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</si>
  <si>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</si>
  <si>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</si>
  <si>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</si>
  <si>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</si>
  <si>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</si>
  <si>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</si>
  <si>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</si>
  <si>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</si>
  <si>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</si>
  <si>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</si>
  <si>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</si>
  <si>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</si>
  <si>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</si>
  <si>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</si>
  <si>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</si>
  <si>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</si>
  <si>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</si>
  <si>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</si>
  <si>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</si>
  <si>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</si>
  <si>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</si>
  <si>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</si>
  <si>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</si>
  <si>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</si>
  <si>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</si>
  <si>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</si>
  <si>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</si>
  <si>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</si>
  <si>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</si>
  <si>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</si>
  <si>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</si>
  <si>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</si>
  <si>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</si>
  <si>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</si>
  <si>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</si>
  <si>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</si>
  <si>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</si>
  <si>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</si>
  <si>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</si>
  <si>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</si>
  <si>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</si>
  <si>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</si>
  <si>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</si>
  <si>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</si>
  <si>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</si>
  <si>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</si>
  <si>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</si>
  <si>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</si>
  <si>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</si>
  <si>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</si>
  <si>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</si>
  <si>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</si>
  <si>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</si>
  <si>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</si>
  <si>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</si>
  <si>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</si>
  <si>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</si>
  <si>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</si>
  <si>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</si>
  <si>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</si>
  <si>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</si>
  <si>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</si>
  <si>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</si>
  <si>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</si>
  <si>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</si>
  <si>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</si>
  <si>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</si>
  <si>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</si>
  <si>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</si>
  <si>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</si>
  <si>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</si>
  <si>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</si>
  <si>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</si>
  <si>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</si>
  <si>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</si>
  <si>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</si>
  <si>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</si>
  <si>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</si>
  <si>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</si>
  <si>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</si>
  <si>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</si>
  <si>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</si>
  <si>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</si>
  <si>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</si>
  <si>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</si>
  <si>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</si>
  <si>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</si>
  <si>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</si>
  <si>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</si>
  <si>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</si>
  <si>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</si>
  <si>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</si>
  <si>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</si>
  <si>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</si>
  <si>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</si>
  <si>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</si>
  <si>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</si>
  <si>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</si>
  <si>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</si>
  <si>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</si>
  <si>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</si>
  <si>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</si>
  <si>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</si>
  <si>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</si>
  <si>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</si>
  <si>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</si>
  <si>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</si>
  <si>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</si>
  <si>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</si>
  <si>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</si>
  <si>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</si>
  <si>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</si>
  <si>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</si>
  <si>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</si>
  <si>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</si>
  <si>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</si>
  <si>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</si>
  <si>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</si>
  <si>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</si>
  <si>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</si>
  <si>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</si>
  <si>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</si>
  <si>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</si>
  <si>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</si>
  <si>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</si>
  <si>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</si>
  <si>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</si>
  <si>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</si>
  <si>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</si>
  <si>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</si>
  <si>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</si>
  <si>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</si>
  <si>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</si>
  <si>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</si>
  <si>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</si>
  <si>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</si>
  <si>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</si>
  <si>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</si>
  <si>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</si>
  <si>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</si>
  <si>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</si>
  <si>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</si>
  <si>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</si>
  <si>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</si>
  <si>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</si>
  <si>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</si>
  <si>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</si>
  <si>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</si>
  <si>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</si>
  <si>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</si>
  <si>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</si>
  <si>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</si>
  <si>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</si>
  <si>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</si>
  <si>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</si>
  <si>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</si>
  <si>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</si>
  <si>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</si>
  <si>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</si>
  <si>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</si>
  <si>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</si>
  <si>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</si>
  <si>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</si>
  <si>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</si>
  <si>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</si>
  <si>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</si>
  <si>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</si>
  <si>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</si>
  <si>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</si>
  <si>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</si>
  <si>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</si>
  <si>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</si>
  <si>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</si>
  <si>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</si>
  <si>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</si>
  <si>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</si>
  <si>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</si>
  <si>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</si>
  <si>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</si>
  <si>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</si>
  <si>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</si>
  <si>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</si>
  <si>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</si>
  <si>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</si>
  <si>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</si>
  <si>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</si>
  <si>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</si>
  <si>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</si>
  <si>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</si>
  <si>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</si>
  <si>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</si>
  <si>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</si>
  <si>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</si>
  <si>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</si>
  <si>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</si>
  <si>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</si>
  <si>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</si>
  <si>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</si>
  <si>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</si>
  <si>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</si>
  <si>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</si>
  <si>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</si>
  <si>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</si>
  <si>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</si>
  <si>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</si>
  <si>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</si>
  <si>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</si>
  <si>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</si>
  <si>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</si>
  <si>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</si>
  <si>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</si>
  <si>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</si>
  <si>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</si>
  <si>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</si>
  <si>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</si>
  <si>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</si>
  <si>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</si>
  <si>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</si>
  <si>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</si>
  <si>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</si>
  <si>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</si>
  <si>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</si>
  <si>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</si>
  <si>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</si>
  <si>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</si>
  <si>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</si>
  <si>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</si>
  <si>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</si>
  <si>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</si>
  <si>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</si>
  <si>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</si>
  <si>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</si>
  <si>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</si>
  <si>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</si>
  <si>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</si>
  <si>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</si>
  <si>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</si>
  <si>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</si>
  <si>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</si>
  <si>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</si>
  <si>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</si>
  <si>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</si>
  <si>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</si>
  <si>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</si>
  <si>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</si>
  <si>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</si>
  <si>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</si>
  <si>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</si>
  <si>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</si>
  <si>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</si>
  <si>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</si>
  <si>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</si>
  <si>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</si>
  <si>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</si>
  <si>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</si>
  <si>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</si>
  <si>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</si>
  <si>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</si>
  <si>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</si>
  <si>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</si>
  <si>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</si>
  <si>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</si>
  <si>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</si>
  <si>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</si>
  <si>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</si>
  <si>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</si>
  <si>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</si>
  <si>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</si>
  <si>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</si>
  <si>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</si>
  <si>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</si>
  <si>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</si>
  <si>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</si>
  <si>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</si>
  <si>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</si>
  <si>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</si>
  <si>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</si>
  <si>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</si>
  <si>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</si>
  <si>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</si>
  <si>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</si>
  <si>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</si>
  <si>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</si>
  <si>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</si>
  <si>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</si>
  <si>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</si>
  <si>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</si>
  <si>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</si>
  <si>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</si>
  <si>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</si>
  <si>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</si>
  <si>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</si>
  <si>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</si>
  <si>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</si>
  <si>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</si>
  <si>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</si>
  <si>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</si>
  <si>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</si>
  <si>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</si>
  <si>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</si>
  <si>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</si>
  <si>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</si>
  <si>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</si>
  <si>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</si>
  <si>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</si>
  <si>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</si>
  <si>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</si>
  <si>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</si>
  <si>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</si>
  <si>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</si>
  <si>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</si>
  <si>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</si>
  <si>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</si>
  <si>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</si>
  <si>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</si>
  <si>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</si>
  <si>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</si>
  <si>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</si>
  <si>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</si>
  <si>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</si>
  <si>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</si>
  <si>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</si>
  <si>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</si>
  <si>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</si>
  <si>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</si>
  <si>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</si>
  <si>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</si>
  <si>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</si>
  <si>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</si>
  <si>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</si>
  <si>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</si>
  <si>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</si>
  <si>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</si>
  <si>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</si>
  <si>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</si>
  <si>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</si>
  <si>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</si>
  <si>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</si>
  <si>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</si>
  <si>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</si>
  <si>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</si>
  <si>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</si>
  <si>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</si>
  <si>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</si>
  <si>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</si>
  <si>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</si>
  <si>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</si>
  <si>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</si>
  <si>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</si>
  <si>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</si>
  <si>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</si>
  <si>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</si>
  <si>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</si>
  <si>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</si>
  <si>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</si>
  <si>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</si>
  <si>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</si>
  <si>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</si>
  <si>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</si>
  <si>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</si>
  <si>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</si>
  <si>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</si>
  <si>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</si>
  <si>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</si>
  <si>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</si>
  <si>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</si>
  <si>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</si>
  <si>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</si>
  <si>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</si>
  <si>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</si>
  <si>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</si>
  <si>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</si>
  <si>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</si>
  <si>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</si>
  <si>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</si>
  <si>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</si>
  <si>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</si>
  <si>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</si>
  <si>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</si>
  <si>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</si>
  <si>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</si>
  <si>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</si>
  <si>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</si>
  <si>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</si>
  <si>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</si>
  <si>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</si>
  <si>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</si>
  <si>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</si>
  <si>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</si>
  <si>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</si>
  <si>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</si>
  <si>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</si>
  <si>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</si>
  <si>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</si>
  <si>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</si>
  <si>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</si>
  <si>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</si>
  <si>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</si>
  <si>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</si>
  <si>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</si>
  <si>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</si>
  <si>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</si>
  <si>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</si>
  <si>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</si>
  <si>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</si>
  <si>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</si>
  <si>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</si>
  <si>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</si>
  <si>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</si>
  <si>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</si>
  <si>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</si>
  <si>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</si>
  <si>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</si>
  <si>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</si>
  <si>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</si>
  <si>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</si>
  <si>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</si>
  <si>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</si>
  <si>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</si>
  <si>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</si>
  <si>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</si>
  <si>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</si>
  <si>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</si>
  <si>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</si>
  <si>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</si>
  <si>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</si>
  <si>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</si>
  <si>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</si>
  <si>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</si>
  <si>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</si>
  <si>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</si>
  <si>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</si>
  <si>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</si>
  <si>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</si>
  <si>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</si>
  <si>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</si>
  <si>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</si>
  <si>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</si>
  <si>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</si>
  <si>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</si>
  <si>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</si>
  <si>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</si>
  <si>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</si>
  <si>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</si>
  <si>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</si>
  <si>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</si>
  <si>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</si>
  <si>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</si>
  <si>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</si>
  <si>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</si>
  <si>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</si>
  <si>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</si>
  <si>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</si>
  <si>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</si>
  <si>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</si>
  <si>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</si>
  <si>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</si>
  <si>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</si>
  <si>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</si>
  <si>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</si>
  <si>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</si>
  <si>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</si>
  <si>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</si>
  <si>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</si>
  <si>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</si>
  <si>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</si>
  <si>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</si>
  <si>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</si>
  <si>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</si>
  <si>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</si>
  <si>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</si>
  <si>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</si>
  <si>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</si>
  <si>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</si>
  <si>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</si>
  <si>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</si>
  <si>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</si>
  <si>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</si>
  <si>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</si>
  <si>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</si>
  <si>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</si>
  <si>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</si>
  <si>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</si>
  <si>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</si>
  <si>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</si>
  <si>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</si>
  <si>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</si>
  <si>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</si>
  <si>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</si>
  <si>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</si>
  <si>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</si>
  <si>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</si>
  <si>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</si>
  <si>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</si>
  <si>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</si>
  <si>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</si>
  <si>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</si>
  <si>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</si>
  <si>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</si>
  <si>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</si>
  <si>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</si>
  <si>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</si>
  <si>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</si>
  <si>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</si>
  <si>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</si>
  <si>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</si>
  <si>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</si>
  <si>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</si>
  <si>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</si>
  <si>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</si>
  <si>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</si>
  <si>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</si>
  <si>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</si>
  <si>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</si>
  <si>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</si>
  <si>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</si>
  <si>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</si>
  <si>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</si>
  <si>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</si>
  <si>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</si>
  <si>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</si>
  <si>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</si>
  <si>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</si>
  <si>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</si>
  <si>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</si>
  <si>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</si>
  <si>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</si>
  <si>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</si>
  <si>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</si>
  <si>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</si>
  <si>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</si>
  <si>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</si>
  <si>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</si>
  <si>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</si>
  <si>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</si>
  <si>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</si>
  <si>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</si>
  <si>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</si>
  <si>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</si>
  <si>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</si>
  <si>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</si>
  <si>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</si>
  <si>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</si>
  <si>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</si>
  <si>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</si>
  <si>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</si>
  <si>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</si>
  <si>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</si>
  <si>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</si>
  <si>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</si>
  <si>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</si>
  <si>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</si>
  <si>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</si>
  <si>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</si>
  <si>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</si>
  <si>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</si>
  <si>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</si>
  <si>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</si>
  <si>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</si>
  <si>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</si>
  <si>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</si>
  <si>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</si>
  <si>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</si>
  <si>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</si>
  <si>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</si>
  <si>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</si>
  <si>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</si>
  <si>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</si>
  <si>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</si>
  <si>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</si>
  <si>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</si>
  <si>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</si>
  <si>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</si>
  <si>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</si>
  <si>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</si>
  <si>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</si>
  <si>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</si>
  <si>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</si>
  <si>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</si>
  <si>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</si>
  <si>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</si>
  <si>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</si>
  <si>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</si>
  <si>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</si>
  <si>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</si>
  <si>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</si>
  <si>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</si>
  <si>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</si>
  <si>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</si>
  <si>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</si>
  <si>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</si>
  <si>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</si>
  <si>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</si>
  <si>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</si>
  <si>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</si>
  <si>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</si>
  <si>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</si>
  <si>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</si>
  <si>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</si>
  <si>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</si>
  <si>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</si>
  <si>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</si>
  <si>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</si>
  <si>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</si>
  <si>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</si>
  <si>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</si>
  <si>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</si>
  <si>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</si>
  <si>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</si>
  <si>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</si>
  <si>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</si>
  <si>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</si>
  <si>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</si>
  <si>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</si>
  <si>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</si>
  <si>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</si>
  <si>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</si>
  <si>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</si>
  <si>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</si>
  <si>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</si>
  <si>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</si>
  <si>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</si>
  <si>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</si>
  <si>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</si>
  <si>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</si>
  <si>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</si>
  <si>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</si>
  <si>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</si>
  <si>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</si>
  <si>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</si>
  <si>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</si>
  <si>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</si>
  <si>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</si>
  <si>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</si>
  <si>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</si>
  <si>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</si>
  <si>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</si>
  <si>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</si>
  <si>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</si>
  <si>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</si>
  <si>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</si>
  <si>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</si>
  <si>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</si>
  <si>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</si>
  <si>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</si>
  <si>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</si>
  <si>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</si>
  <si>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</si>
  <si>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</si>
  <si>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</si>
  <si>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</si>
  <si>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</si>
  <si>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</si>
  <si>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</si>
  <si>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</si>
  <si>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</si>
  <si>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</si>
  <si>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</si>
  <si>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</si>
  <si>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</si>
  <si>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</si>
  <si>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</si>
  <si>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</si>
  <si>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</si>
  <si>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</si>
  <si>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</si>
  <si>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</si>
  <si>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</si>
  <si>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</si>
  <si>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</si>
  <si>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</si>
  <si>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</si>
  <si>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</si>
  <si>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</si>
  <si>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</si>
  <si>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</si>
  <si>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</si>
  <si>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</si>
  <si>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</si>
  <si>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</si>
  <si>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</si>
  <si>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</si>
  <si>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</si>
  <si>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</si>
  <si>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</si>
  <si>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</si>
  <si>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</si>
  <si>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</si>
  <si>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</si>
  <si>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</si>
  <si>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</si>
  <si>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</si>
  <si>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</si>
  <si>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</si>
  <si>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</si>
  <si>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</si>
  <si>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</si>
  <si>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</si>
  <si>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</si>
  <si>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</si>
  <si>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</si>
  <si>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</si>
  <si>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</si>
  <si>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</si>
  <si>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</si>
  <si>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</si>
  <si>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</si>
  <si>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</si>
  <si>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</si>
  <si>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</si>
  <si>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</si>
  <si>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</si>
  <si>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</si>
  <si>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</si>
  <si>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</si>
  <si>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</si>
  <si>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</si>
  <si>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</si>
  <si>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</si>
  <si>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</si>
  <si>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</si>
  <si>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</si>
  <si>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</si>
  <si>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</si>
  <si>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</si>
  <si>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</si>
  <si>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</si>
  <si>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</si>
  <si>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</si>
  <si>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</si>
  <si>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</si>
  <si>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</si>
  <si>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</si>
  <si>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</si>
  <si>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</si>
  <si>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</si>
  <si>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</si>
  <si>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</si>
  <si>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</si>
  <si>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</si>
  <si>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</si>
  <si>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</si>
  <si>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</si>
  <si>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</si>
  <si>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</si>
  <si>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</si>
  <si>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</si>
  <si>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</si>
  <si>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</si>
  <si>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</si>
  <si>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</si>
  <si>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</si>
  <si>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</si>
  <si>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</si>
  <si>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</si>
  <si>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</si>
  <si>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</si>
  <si>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</si>
  <si>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</si>
  <si>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</si>
  <si>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</si>
  <si>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</si>
  <si>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</si>
  <si>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</si>
  <si>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</si>
  <si>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</si>
  <si>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</si>
  <si>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</si>
  <si>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</si>
  <si>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</si>
  <si>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</si>
  <si>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</si>
  <si>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</si>
  <si>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</si>
  <si>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</si>
  <si>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</si>
  <si>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</si>
  <si>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</si>
  <si>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</si>
  <si>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</si>
  <si>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</si>
  <si>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</si>
  <si>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</si>
  <si>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</si>
  <si>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</si>
  <si>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</si>
  <si>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</si>
  <si>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</si>
  <si>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</si>
  <si>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</si>
  <si>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</si>
  <si>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</si>
  <si>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</si>
  <si>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</si>
  <si>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</si>
  <si>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</si>
  <si>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</si>
  <si>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</si>
  <si>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</si>
  <si>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</si>
  <si>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</si>
  <si>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</si>
  <si>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</si>
  <si>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</si>
  <si>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</si>
  <si>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</si>
  <si>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</si>
  <si>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</si>
  <si>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</si>
  <si>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</si>
  <si>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</si>
  <si>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</si>
  <si>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</si>
  <si>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</si>
  <si>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</si>
  <si>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</si>
  <si>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</si>
  <si>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</si>
  <si>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</si>
  <si>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</si>
  <si>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</si>
  <si>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</si>
  <si>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</si>
  <si>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</si>
  <si>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</si>
  <si>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</si>
  <si>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</si>
  <si>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</si>
  <si>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</si>
  <si>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</si>
  <si>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</si>
  <si>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</si>
  <si>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</si>
  <si>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</si>
  <si>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</si>
  <si>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</si>
  <si>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</si>
  <si>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</si>
  <si>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</si>
  <si>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</si>
  <si>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</si>
  <si>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</si>
  <si>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</si>
  <si>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</si>
  <si>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</si>
  <si>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</si>
  <si>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</si>
  <si>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</si>
  <si>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</si>
  <si>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</si>
  <si>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</si>
  <si>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</si>
  <si>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</si>
  <si>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</si>
  <si>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</si>
  <si>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</si>
  <si>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</si>
  <si>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</si>
  <si>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</si>
  <si>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</si>
  <si>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</si>
  <si>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</si>
  <si>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</si>
  <si>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</si>
  <si>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</si>
  <si>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</si>
  <si>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</si>
  <si>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</si>
  <si>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</si>
  <si>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</si>
  <si>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</si>
  <si>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</si>
  <si>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</si>
  <si>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</si>
  <si>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</si>
  <si>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</si>
  <si>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</si>
  <si>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</si>
  <si>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</si>
  <si>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</si>
  <si>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</si>
  <si>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</si>
  <si>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</si>
  <si>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</si>
  <si>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</si>
  <si>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</si>
  <si>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</si>
  <si>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</si>
  <si>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</si>
  <si>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</si>
  <si>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</si>
  <si>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</si>
  <si>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</si>
  <si>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</si>
  <si>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</si>
  <si>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</si>
  <si>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</si>
  <si>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</si>
  <si>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</si>
  <si>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</si>
  <si>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</si>
  <si>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</si>
  <si>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</si>
  <si>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</si>
  <si>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</si>
  <si>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</si>
  <si>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</si>
  <si>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</si>
  <si>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</si>
  <si>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</si>
  <si>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</si>
  <si>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</si>
  <si>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</si>
  <si>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</si>
  <si>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</si>
  <si>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</si>
  <si>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</si>
  <si>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</si>
  <si>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</si>
  <si>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</si>
  <si>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</si>
  <si>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</si>
  <si>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</si>
  <si>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</si>
  <si>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</si>
  <si>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</si>
  <si>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</si>
  <si>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</si>
  <si>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</si>
  <si>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</si>
  <si>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</si>
  <si>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</si>
  <si>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</si>
  <si>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</si>
  <si>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</si>
  <si>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</si>
  <si>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</si>
  <si>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</si>
  <si>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</si>
  <si>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</si>
  <si>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</si>
  <si>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</si>
  <si>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</si>
  <si>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</si>
  <si>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</si>
  <si>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</si>
  <si>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</si>
  <si>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</si>
  <si>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</si>
  <si>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</si>
  <si>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</si>
  <si>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</si>
  <si>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</si>
  <si>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</si>
  <si>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</si>
  <si>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</si>
  <si>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</si>
  <si>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</si>
  <si>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</si>
  <si>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</si>
  <si>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</si>
  <si>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</si>
  <si>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</si>
  <si>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</si>
  <si>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</si>
  <si>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</si>
  <si>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</si>
  <si>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</si>
  <si>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</si>
  <si>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</si>
  <si>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</si>
  <si>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</si>
  <si>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</si>
  <si>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</si>
  <si>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</si>
  <si>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</si>
  <si>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</si>
  <si>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</si>
  <si>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</si>
  <si>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</si>
  <si>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</si>
  <si>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</si>
  <si>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</si>
  <si>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</si>
  <si>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</si>
  <si>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</si>
  <si>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</si>
  <si>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</si>
  <si>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</si>
  <si>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</si>
  <si>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</si>
  <si>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</si>
  <si>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</si>
  <si>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</si>
  <si>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</si>
  <si>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</si>
  <si>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</si>
  <si>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</si>
  <si>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</si>
  <si>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</si>
  <si>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</si>
  <si>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</si>
  <si>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</si>
  <si>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</si>
  <si>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</si>
  <si>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</si>
  <si>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</si>
  <si>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</si>
  <si>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</si>
  <si>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</si>
  <si>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</si>
  <si>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</si>
  <si>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</si>
  <si>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</si>
  <si>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</si>
  <si>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</si>
  <si>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</si>
  <si>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</si>
  <si>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</si>
  <si>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</si>
  <si>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</si>
  <si>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</si>
  <si>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</si>
  <si>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</si>
  <si>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</si>
  <si>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</si>
  <si>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</si>
  <si>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</si>
  <si>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</si>
  <si>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</si>
  <si>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</si>
  <si>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</si>
  <si>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</si>
  <si>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</si>
  <si>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</si>
  <si>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</si>
  <si>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</si>
  <si>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</si>
  <si>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</si>
  <si>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</si>
  <si>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</si>
  <si>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</si>
  <si>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</si>
  <si>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</si>
  <si>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</si>
  <si>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</si>
  <si>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</si>
  <si>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</si>
  <si>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</si>
  <si>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</si>
  <si>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</si>
  <si>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</si>
  <si>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</si>
  <si>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</si>
  <si>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</si>
  <si>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</si>
  <si>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</si>
  <si>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</si>
  <si>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</si>
  <si>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</si>
  <si>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</si>
  <si>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</si>
  <si>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</si>
  <si>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</si>
  <si>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</si>
  <si>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</si>
  <si>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</si>
  <si>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</si>
  <si>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</si>
  <si>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</si>
  <si>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</si>
  <si>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</si>
  <si>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</si>
  <si>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</si>
  <si>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</si>
  <si>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</si>
  <si>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</si>
  <si>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</si>
  <si>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</si>
  <si>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</si>
  <si>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</si>
  <si>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</si>
  <si>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</si>
  <si>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</si>
  <si>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</si>
  <si>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</si>
  <si>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</si>
  <si>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</si>
  <si>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</si>
  <si>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</si>
  <si>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</si>
  <si>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</si>
  <si>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</si>
  <si>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</si>
  <si>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</si>
  <si>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</si>
  <si>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</si>
  <si>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</si>
  <si>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</si>
  <si>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</si>
  <si>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</si>
  <si>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</si>
  <si>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</si>
  <si>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</si>
  <si>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</si>
  <si>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</si>
  <si>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</si>
  <si>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</si>
  <si>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</si>
  <si>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</si>
  <si>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</si>
  <si>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</si>
  <si>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</si>
  <si>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</si>
  <si>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</si>
  <si>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</si>
  <si>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</si>
  <si>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</si>
  <si>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</si>
  <si>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</si>
  <si>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</si>
  <si>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</si>
  <si>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</si>
  <si>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</si>
  <si>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</si>
  <si>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</si>
  <si>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</si>
  <si>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</si>
  <si>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</si>
  <si>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</si>
  <si>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</si>
  <si>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</si>
  <si>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</si>
  <si>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</si>
  <si>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</si>
  <si>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</si>
  <si>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</si>
  <si>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</si>
  <si>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</si>
  <si>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</si>
  <si>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</si>
  <si>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</si>
  <si>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</si>
  <si>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</si>
  <si>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</si>
  <si>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</si>
  <si>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</si>
  <si>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</si>
  <si>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</si>
  <si>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</si>
  <si>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</si>
  <si>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</si>
  <si>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</si>
  <si>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</si>
  <si>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</si>
  <si>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</si>
  <si>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</si>
  <si>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</si>
  <si>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</si>
  <si>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</si>
  <si>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</si>
  <si>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</si>
  <si>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</si>
  <si>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</si>
  <si>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</si>
  <si>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</si>
  <si>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</si>
  <si>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</si>
  <si>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</si>
  <si>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</si>
  <si>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</si>
  <si>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</si>
  <si>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</si>
  <si>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</si>
  <si>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</si>
  <si>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</si>
  <si>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</si>
  <si>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</si>
  <si>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</si>
  <si>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</si>
  <si>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</si>
  <si>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</si>
  <si>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</si>
  <si>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</si>
  <si>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</si>
  <si>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</si>
  <si>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</si>
  <si>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</si>
  <si>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</si>
  <si>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</si>
  <si>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</si>
  <si>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</si>
  <si>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</si>
  <si>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</si>
  <si>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</si>
  <si>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</si>
  <si>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</si>
  <si>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</si>
  <si>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</si>
  <si>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</si>
  <si>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</si>
  <si>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</si>
  <si>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</si>
  <si>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</si>
  <si>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</si>
  <si>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</si>
  <si>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</si>
  <si>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</si>
  <si>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</si>
  <si>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</si>
  <si>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</si>
  <si>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</si>
  <si>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</si>
  <si>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</si>
  <si>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</si>
  <si>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</si>
  <si>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</si>
  <si>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</si>
  <si>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</si>
  <si>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</si>
  <si>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</si>
  <si>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</si>
  <si>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</si>
  <si>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</si>
  <si>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</si>
  <si>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</si>
  <si>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</si>
  <si>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</si>
  <si>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</si>
  <si>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</si>
  <si>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</si>
  <si>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</si>
  <si>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</si>
  <si>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</si>
  <si>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</si>
  <si>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</si>
  <si>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</si>
  <si>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</si>
  <si>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</si>
  <si>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</si>
  <si>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</si>
  <si>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</si>
  <si>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</si>
  <si>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</si>
  <si>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</si>
  <si>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</si>
  <si>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</si>
  <si>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</si>
  <si>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</si>
  <si>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</si>
  <si>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</si>
  <si>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</si>
  <si>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</si>
  <si>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</si>
  <si>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</si>
  <si>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</si>
  <si>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</si>
  <si>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</si>
  <si>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</si>
  <si>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</si>
  <si>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</si>
  <si>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</si>
  <si>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</si>
  <si>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</si>
  <si>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</si>
  <si>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</si>
  <si>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</si>
  <si>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</si>
  <si>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</si>
  <si>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</si>
  <si>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</si>
  <si>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</si>
  <si>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</si>
  <si>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</si>
  <si>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</si>
  <si>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</si>
  <si>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</si>
  <si>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</si>
  <si>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</si>
  <si>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</si>
  <si>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</si>
  <si>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</si>
  <si>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</si>
  <si>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</si>
  <si>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</si>
  <si>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</si>
  <si>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</si>
  <si>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</si>
  <si>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</si>
  <si>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</si>
  <si>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</si>
  <si>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</si>
  <si>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</si>
  <si>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</si>
  <si>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</si>
  <si>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</si>
  <si>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</si>
  <si>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</si>
  <si>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</si>
  <si>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</si>
  <si>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</si>
  <si>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</si>
  <si>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</si>
  <si>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</si>
  <si>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</si>
  <si>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</si>
  <si>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</si>
  <si>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</si>
  <si>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</si>
  <si>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</si>
  <si>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</si>
  <si>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</si>
  <si>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</si>
  <si>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</si>
  <si>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</si>
  <si>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</si>
  <si>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</si>
  <si>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</si>
  <si>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</si>
  <si>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</si>
  <si>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</si>
  <si>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</si>
  <si>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</si>
  <si>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</si>
  <si>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</si>
  <si>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</si>
  <si>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</si>
  <si>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</si>
  <si>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</si>
  <si>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</si>
  <si>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</si>
  <si>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</si>
  <si>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</si>
  <si>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</si>
  <si>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</si>
  <si>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</si>
  <si>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</si>
  <si>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</si>
  <si>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</si>
  <si>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</si>
  <si>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</si>
  <si>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</si>
  <si>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</si>
  <si>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</si>
  <si>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</si>
  <si>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</si>
  <si>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</si>
  <si>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</si>
  <si>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</si>
  <si>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</si>
  <si>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</si>
  <si>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</si>
  <si>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</si>
  <si>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</si>
  <si>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</si>
  <si>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</si>
  <si>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</si>
  <si>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</si>
  <si>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</si>
  <si>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</si>
  <si>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</si>
  <si>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</si>
  <si>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</si>
  <si>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</si>
  <si>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</si>
  <si>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</si>
  <si>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</si>
  <si>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</si>
  <si>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</si>
  <si>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</si>
  <si>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</si>
  <si>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</si>
  <si>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</si>
  <si>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</si>
  <si>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</si>
  <si>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</si>
  <si>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</si>
  <si>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</si>
  <si>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</si>
  <si>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</si>
  <si>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</si>
  <si>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</si>
  <si>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</si>
  <si>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</si>
  <si>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</si>
  <si>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</si>
  <si>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</si>
  <si>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</si>
  <si>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</si>
  <si>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</si>
  <si>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</si>
  <si>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</si>
  <si>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</si>
  <si>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</si>
  <si>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</si>
  <si>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</si>
  <si>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</si>
  <si>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</si>
  <si>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</si>
  <si>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</si>
  <si>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</si>
  <si>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</si>
  <si>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</si>
  <si>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</si>
  <si>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</si>
  <si>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</si>
  <si>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</si>
  <si>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</si>
  <si>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</si>
  <si>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</si>
  <si>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</si>
  <si>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</si>
  <si>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</si>
  <si>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</si>
  <si>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</si>
  <si>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</si>
  <si>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</si>
  <si>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</si>
  <si>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</si>
  <si>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</si>
  <si>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</si>
  <si>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</si>
  <si>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</si>
  <si>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</si>
  <si>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</si>
  <si>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</si>
  <si>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</si>
  <si>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</si>
  <si>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</si>
  <si>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</si>
  <si>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</si>
  <si>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</si>
  <si>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</si>
  <si>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</si>
  <si>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</si>
  <si>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</si>
  <si>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</si>
  <si>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</si>
  <si>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</si>
  <si>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</si>
  <si>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</si>
  <si>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</si>
  <si>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</si>
  <si>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</si>
  <si>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</si>
  <si>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</si>
  <si>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</si>
  <si>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</si>
  <si>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</si>
  <si>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</si>
  <si>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</si>
  <si>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</si>
  <si>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</si>
  <si>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</si>
  <si>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</si>
  <si>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</si>
  <si>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</si>
  <si>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</si>
  <si>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</si>
  <si>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</si>
  <si>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</si>
  <si>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</si>
  <si>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</si>
  <si>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</si>
  <si>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</si>
  <si>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</si>
  <si>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</si>
  <si>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</si>
  <si>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</si>
  <si>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</si>
  <si>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</si>
  <si>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</si>
  <si>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</si>
  <si>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</si>
  <si>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</si>
  <si>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</si>
  <si>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</si>
  <si>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</si>
  <si>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</si>
  <si>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</si>
  <si>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</si>
  <si>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</si>
  <si>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</si>
  <si>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</si>
  <si>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</si>
  <si>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</si>
  <si>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</si>
  <si>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</si>
  <si>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</si>
  <si>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</si>
  <si>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</si>
  <si>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</si>
  <si>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</si>
  <si>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</si>
  <si>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</si>
  <si>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</si>
  <si>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</si>
  <si>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</si>
  <si>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</si>
  <si>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</si>
  <si>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</si>
  <si>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</si>
  <si>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</si>
  <si>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</si>
  <si>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</si>
  <si>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</si>
  <si>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</si>
  <si>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</si>
  <si>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</si>
  <si>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</si>
  <si>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</si>
  <si>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</si>
  <si>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</si>
  <si>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</si>
  <si>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</si>
  <si>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</si>
  <si>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</si>
  <si>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</si>
  <si>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</si>
  <si>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</si>
  <si>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</si>
  <si>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</si>
  <si>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</si>
  <si>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</si>
  <si>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</si>
  <si>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</si>
  <si>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</si>
  <si>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</si>
  <si>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</si>
  <si>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</si>
  <si>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</si>
  <si>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</si>
  <si>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</si>
  <si>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</si>
  <si>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</si>
  <si>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</si>
  <si>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</si>
  <si>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</si>
  <si>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</si>
  <si>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</si>
  <si>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</si>
  <si>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</si>
  <si>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</si>
  <si>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</si>
  <si>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</si>
  <si>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</si>
  <si>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</si>
  <si>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</si>
  <si>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</si>
  <si>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</si>
  <si>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</si>
  <si>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</si>
  <si>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</si>
  <si>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</si>
  <si>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</si>
  <si>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</si>
  <si>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</si>
  <si>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</si>
  <si>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</si>
  <si>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</si>
  <si>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</si>
  <si>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</si>
  <si>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</si>
  <si>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</si>
  <si>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</si>
  <si>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</si>
  <si>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</si>
  <si>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</si>
  <si>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</si>
  <si>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</si>
  <si>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</si>
  <si>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</si>
  <si>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</si>
  <si>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</si>
  <si>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</si>
  <si>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</si>
  <si>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</si>
  <si>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</si>
  <si>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</si>
  <si>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</si>
  <si>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</si>
  <si>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</si>
  <si>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</si>
  <si>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</si>
  <si>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</si>
  <si>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</si>
  <si>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</si>
  <si>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</si>
  <si>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</si>
  <si>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</si>
  <si>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</si>
  <si>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</si>
  <si>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</si>
  <si>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</si>
  <si>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</si>
  <si>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</si>
  <si>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</si>
  <si>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</si>
  <si>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</si>
  <si>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</si>
  <si>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</si>
  <si>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</si>
  <si>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</si>
  <si>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</si>
  <si>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</si>
  <si>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</si>
  <si>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</si>
  <si>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</si>
  <si>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</si>
  <si>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</si>
  <si>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</si>
  <si>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</si>
  <si>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</si>
  <si>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</si>
  <si>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</si>
  <si>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</si>
  <si>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</si>
  <si>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</si>
  <si>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</si>
  <si>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</si>
  <si>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</si>
  <si>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</si>
  <si>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</si>
  <si>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</si>
  <si>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</si>
  <si>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</si>
  <si>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</si>
  <si>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</si>
  <si>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</si>
  <si>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</si>
  <si>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</si>
  <si>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</si>
  <si>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</si>
  <si>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</si>
  <si>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</si>
  <si>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</si>
  <si>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</si>
  <si>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</si>
  <si>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</si>
  <si>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</si>
  <si>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</si>
  <si>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</si>
  <si>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</si>
  <si>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</si>
  <si>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</si>
  <si>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</si>
  <si>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</si>
  <si>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</si>
  <si>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</si>
  <si>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</si>
  <si>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</si>
  <si>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</si>
  <si>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</si>
  <si>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</si>
  <si>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</si>
  <si>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</si>
  <si>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</si>
  <si>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</si>
  <si>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</si>
  <si>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</si>
  <si>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</si>
  <si>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</si>
  <si>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</si>
  <si>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</si>
  <si>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</si>
  <si>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</si>
  <si>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</si>
  <si>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</si>
  <si>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</si>
  <si>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</si>
  <si>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</si>
  <si>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</si>
  <si>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</si>
  <si>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</si>
  <si>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</si>
  <si>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</si>
  <si>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</si>
  <si>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</si>
  <si>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</si>
  <si>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</si>
  <si>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</si>
  <si>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</si>
  <si>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</si>
  <si>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</si>
  <si>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</si>
  <si>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</si>
  <si>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</si>
  <si>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</si>
  <si>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</si>
  <si>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</si>
  <si>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</si>
  <si>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</si>
  <si>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</si>
  <si>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</si>
  <si>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</si>
  <si>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</si>
  <si>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</si>
  <si>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</si>
  <si>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</si>
  <si>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</si>
  <si>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</si>
  <si>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</si>
  <si>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</si>
  <si>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</si>
  <si>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</si>
  <si>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</si>
  <si>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</si>
  <si>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</si>
  <si>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</si>
  <si>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</si>
  <si>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</si>
  <si>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</si>
  <si>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</si>
  <si>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</si>
  <si>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</si>
  <si>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</si>
  <si>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</si>
  <si>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</si>
  <si>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</si>
  <si>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</si>
  <si>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</si>
  <si>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</si>
  <si>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</si>
  <si>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</si>
  <si>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</si>
  <si>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</si>
  <si>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</si>
  <si>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</si>
  <si>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</si>
  <si>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</si>
  <si>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</si>
  <si>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</si>
  <si>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</si>
  <si>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</si>
  <si>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</si>
  <si>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</si>
  <si>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</si>
  <si>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</si>
  <si>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</si>
  <si>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</si>
  <si>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</si>
  <si>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</si>
  <si>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</si>
  <si>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</si>
  <si>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</si>
  <si>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</si>
  <si>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</si>
  <si>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</si>
  <si>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</si>
  <si>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</si>
  <si>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</si>
  <si>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</si>
  <si>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</si>
  <si>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</si>
  <si>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</si>
  <si>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</si>
  <si>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</si>
  <si>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</si>
  <si>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</si>
  <si>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</si>
  <si>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</si>
  <si>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</si>
  <si>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</si>
  <si>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</si>
  <si>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</si>
  <si>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</si>
  <si>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</si>
  <si>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</si>
  <si>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</si>
  <si>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</si>
  <si>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</si>
  <si>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</si>
  <si>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</si>
  <si>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</si>
  <si>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</si>
  <si>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</si>
  <si>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</si>
  <si>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</si>
  <si>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</si>
  <si>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</si>
  <si>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</si>
  <si>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</si>
  <si>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</si>
  <si>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</si>
  <si>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</si>
  <si>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</si>
  <si>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</si>
  <si>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</si>
  <si>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</si>
  <si>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</si>
  <si>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</si>
  <si>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</si>
  <si>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</si>
  <si>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</si>
  <si>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</si>
  <si>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</si>
  <si>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</si>
  <si>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</si>
  <si>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</si>
  <si>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</si>
  <si>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</si>
  <si>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</si>
  <si>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</si>
  <si>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</si>
  <si>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</si>
  <si>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</si>
  <si>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</si>
  <si>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</si>
  <si>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</si>
  <si>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</si>
  <si>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</si>
  <si>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</si>
  <si>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</si>
  <si>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</si>
  <si>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</si>
  <si>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</si>
  <si>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</si>
  <si>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</si>
  <si>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</si>
  <si>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</si>
  <si>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</si>
  <si>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</si>
  <si>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</si>
  <si>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</si>
  <si>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</si>
  <si>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</si>
  <si>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</si>
  <si>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</si>
  <si>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</si>
  <si>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</si>
  <si>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</si>
  <si>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</si>
  <si>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</si>
  <si>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</si>
  <si>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</si>
  <si>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</si>
  <si>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</si>
  <si>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</si>
  <si>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</si>
  <si>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</si>
  <si>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</si>
  <si>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</si>
  <si>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</si>
  <si>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</si>
  <si>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</si>
  <si>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</si>
  <si>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</si>
  <si>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</si>
  <si>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</si>
  <si>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</si>
  <si>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</si>
  <si>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</si>
  <si>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</si>
  <si>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</si>
  <si>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</si>
  <si>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</si>
  <si>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</si>
  <si>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</si>
  <si>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</si>
  <si>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</si>
  <si>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</si>
  <si>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</si>
  <si>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</si>
  <si>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</si>
  <si>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</si>
  <si>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</si>
  <si>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</si>
  <si>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</si>
  <si>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</si>
  <si>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</si>
  <si>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</si>
  <si>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</si>
  <si>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</si>
  <si>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</si>
  <si>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</si>
  <si>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</si>
  <si>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</si>
  <si>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</si>
  <si>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</si>
  <si>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</si>
  <si>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</si>
  <si>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</si>
  <si>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</si>
  <si>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</si>
  <si>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</si>
  <si>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</si>
  <si>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</si>
  <si>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</si>
  <si>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</si>
  <si>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</si>
  <si>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</si>
  <si>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</si>
  <si>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</si>
  <si>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</si>
  <si>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</si>
  <si>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</si>
  <si>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</si>
  <si>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</si>
  <si>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</si>
  <si>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</si>
  <si>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</si>
  <si>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</si>
  <si>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</si>
  <si>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</si>
  <si>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</si>
  <si>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</si>
  <si>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</si>
  <si>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</si>
  <si>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</si>
  <si>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</si>
  <si>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</si>
  <si>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</si>
  <si>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</si>
  <si>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</si>
  <si>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</si>
  <si>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</si>
  <si>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</si>
  <si>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</si>
  <si>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</si>
  <si>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</si>
  <si>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</si>
  <si>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</si>
  <si>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</si>
  <si>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</si>
  <si>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</si>
  <si>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</si>
  <si>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</si>
  <si>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</si>
  <si>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</si>
  <si>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</si>
  <si>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</si>
  <si>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</si>
  <si>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</si>
  <si>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</si>
  <si>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</si>
  <si>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</si>
  <si>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</si>
  <si>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</si>
  <si>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</si>
  <si>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</si>
  <si>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</si>
  <si>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</si>
  <si>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</si>
  <si>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</si>
  <si>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</si>
  <si>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</si>
  <si>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</si>
  <si>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</si>
  <si>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</si>
  <si>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</si>
  <si>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</si>
  <si>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</si>
  <si>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</si>
  <si>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</si>
  <si>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</si>
  <si>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</si>
  <si>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</si>
  <si>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</si>
  <si>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</si>
  <si>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</si>
  <si>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</si>
  <si>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</si>
  <si>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</si>
  <si>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</si>
  <si>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</si>
  <si>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</si>
  <si>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</si>
  <si>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</si>
  <si>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</si>
  <si>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</si>
  <si>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</si>
  <si>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</si>
  <si>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</si>
  <si>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</si>
  <si>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</si>
  <si>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</si>
  <si>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</si>
  <si>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</si>
  <si>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</si>
  <si>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</si>
  <si>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</si>
  <si>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</si>
  <si>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</si>
  <si>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</si>
  <si>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</si>
  <si>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</si>
  <si>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</si>
  <si>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</si>
  <si>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</si>
  <si>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</si>
  <si>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</si>
  <si>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</si>
  <si>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</si>
  <si>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</si>
  <si>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</si>
  <si>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</si>
  <si>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</si>
  <si>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</si>
  <si>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</si>
  <si>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</si>
  <si>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</si>
  <si>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</si>
  <si>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</si>
  <si>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</si>
  <si>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</si>
  <si>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</si>
  <si>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</si>
  <si>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</si>
  <si>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</si>
  <si>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</si>
  <si>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</si>
  <si>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</si>
  <si>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</si>
  <si>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</si>
  <si>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</si>
  <si>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</si>
  <si>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</si>
  <si>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</si>
  <si>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</si>
  <si>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</si>
  <si>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</si>
  <si>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</si>
  <si>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</si>
  <si>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</si>
  <si>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</si>
  <si>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</si>
  <si>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</si>
  <si>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</si>
  <si>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</si>
  <si>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</si>
  <si>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</si>
  <si>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</si>
  <si>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</si>
  <si>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</si>
  <si>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</si>
  <si>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</si>
  <si>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</si>
  <si>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</si>
  <si>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</si>
  <si>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</si>
  <si>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</si>
  <si>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</si>
  <si>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</si>
  <si>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</si>
  <si>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</si>
  <si>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</si>
  <si>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</si>
  <si>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</si>
  <si>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</si>
  <si>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</si>
  <si>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</si>
  <si>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</si>
  <si>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</si>
  <si>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</si>
  <si>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</si>
  <si>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</si>
  <si>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</si>
  <si>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</si>
  <si>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</si>
  <si>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</si>
  <si>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</si>
  <si>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</si>
  <si>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</si>
  <si>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</si>
  <si>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</si>
  <si>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</si>
  <si>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</si>
  <si>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</si>
  <si>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</si>
  <si>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</si>
  <si>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</si>
  <si>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</si>
  <si>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</si>
  <si>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</si>
  <si>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</si>
  <si>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</si>
  <si>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</si>
  <si>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</si>
  <si>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</si>
  <si>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</si>
  <si>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</si>
  <si>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</si>
  <si>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</si>
  <si>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</si>
  <si>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</si>
  <si>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</si>
  <si>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</si>
  <si>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</si>
  <si>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</si>
  <si>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</si>
  <si>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</si>
  <si>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</si>
  <si>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</si>
  <si>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</si>
  <si>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</si>
  <si>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</si>
  <si>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</si>
  <si>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</si>
  <si>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</si>
  <si>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</si>
  <si>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</si>
  <si>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</si>
  <si>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</si>
  <si>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</si>
  <si>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</si>
  <si>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</si>
  <si>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</si>
  <si>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</si>
  <si>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</si>
  <si>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</si>
  <si>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</si>
  <si>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</si>
  <si>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</si>
  <si>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</si>
  <si>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</si>
  <si>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</si>
  <si>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</si>
  <si>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</si>
  <si>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</si>
  <si>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</si>
  <si>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</si>
  <si>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</si>
  <si>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</si>
  <si>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</si>
  <si>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</si>
  <si>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</si>
  <si>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</si>
  <si>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</si>
  <si>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</si>
  <si>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</si>
  <si>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</si>
  <si>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</si>
  <si>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</si>
  <si>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</si>
  <si>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</si>
  <si>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</si>
  <si>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</si>
  <si>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</si>
  <si>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</si>
  <si>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</si>
  <si>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</si>
  <si>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</si>
  <si>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</si>
  <si>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</si>
  <si>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</si>
  <si>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</si>
  <si>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</si>
  <si>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</si>
  <si>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</si>
  <si>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</si>
  <si>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</si>
  <si>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</si>
  <si>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</si>
  <si>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</si>
  <si>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</si>
  <si>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</si>
  <si>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</si>
  <si>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</si>
  <si>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</si>
  <si>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</si>
  <si>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</si>
  <si>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</si>
  <si>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</si>
  <si>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</si>
  <si>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</si>
  <si>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</si>
  <si>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</si>
  <si>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</si>
  <si>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</si>
  <si>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</si>
  <si>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</si>
  <si>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</si>
  <si>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</si>
  <si>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</si>
  <si>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</si>
  <si>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</si>
  <si>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</si>
  <si>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</si>
  <si>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</si>
  <si>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</si>
  <si>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</si>
  <si>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</si>
  <si>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</si>
  <si>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</si>
  <si>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</si>
  <si>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</si>
  <si>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</si>
  <si>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</si>
  <si>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</si>
  <si>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</si>
  <si>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</si>
  <si>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</si>
  <si>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</si>
  <si>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</si>
  <si>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</si>
  <si>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</si>
  <si>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</si>
  <si>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</si>
  <si>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</si>
  <si>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</si>
  <si>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</si>
  <si>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</si>
  <si>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</si>
  <si>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</si>
  <si>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</si>
  <si>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</si>
  <si>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</si>
  <si>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</si>
  <si>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</si>
  <si>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</si>
  <si>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</si>
  <si>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</si>
  <si>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</si>
  <si>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</si>
  <si>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</si>
  <si>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</si>
  <si>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</si>
  <si>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</si>
  <si>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</si>
  <si>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</si>
  <si>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</si>
  <si>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</si>
  <si>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</si>
  <si>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</si>
  <si>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</si>
  <si>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</si>
  <si>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</si>
  <si>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</si>
  <si>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</si>
  <si>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</si>
  <si>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</si>
  <si>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</si>
  <si>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</si>
  <si>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</si>
  <si>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</si>
  <si>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</si>
  <si>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</si>
  <si>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</si>
  <si>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</si>
  <si>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</si>
  <si>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</si>
  <si>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</si>
  <si>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</si>
  <si>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</si>
  <si>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</si>
  <si>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</si>
  <si>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</si>
  <si>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</si>
  <si>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</si>
  <si>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</si>
  <si>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</si>
  <si>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</si>
  <si>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</si>
  <si>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</si>
  <si>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</si>
  <si>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</si>
  <si>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</si>
  <si>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</si>
  <si>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</si>
  <si>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</si>
  <si>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</si>
  <si>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</si>
  <si>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</si>
  <si>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</si>
  <si>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</si>
  <si>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</si>
  <si>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</si>
  <si>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</si>
  <si>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</si>
  <si>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</si>
  <si>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</si>
  <si>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</si>
  <si>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</si>
  <si>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</si>
  <si>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</si>
  <si>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</si>
  <si>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</si>
  <si>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</si>
  <si>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</si>
  <si>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</si>
  <si>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</si>
  <si>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</si>
  <si>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</si>
  <si>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</si>
  <si>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</si>
  <si>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</si>
  <si>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</si>
  <si>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</si>
  <si>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</si>
  <si>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</si>
  <si>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</si>
  <si>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</si>
  <si>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</si>
  <si>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</si>
  <si>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</si>
  <si>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</si>
  <si>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</si>
  <si>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</si>
  <si>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</si>
  <si>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</si>
  <si>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</si>
  <si>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</si>
  <si>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</si>
  <si>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</si>
  <si>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</si>
  <si>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</si>
  <si>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</si>
  <si>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</si>
  <si>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</si>
  <si>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</si>
  <si>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</si>
  <si>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</si>
  <si>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</si>
  <si>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</si>
  <si>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</si>
  <si>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</si>
  <si>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</si>
  <si>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</si>
  <si>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</si>
  <si>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</si>
  <si>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</si>
  <si>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</si>
  <si>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</si>
  <si>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</si>
  <si>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</si>
  <si>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</si>
  <si>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</si>
  <si>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</si>
  <si>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</si>
  <si>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</si>
  <si>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</si>
  <si>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</si>
  <si>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</si>
  <si>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</si>
  <si>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</si>
  <si>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</si>
  <si>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</si>
  <si>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</si>
  <si>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</si>
  <si>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</si>
  <si>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</si>
  <si>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</si>
  <si>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</si>
  <si>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</si>
  <si>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</si>
  <si>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</si>
  <si>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</si>
  <si>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</si>
  <si>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</si>
  <si>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</si>
  <si>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</si>
  <si>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</si>
  <si>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</si>
  <si>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</si>
  <si>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</si>
  <si>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</si>
  <si>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</si>
  <si>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</si>
  <si>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</si>
  <si>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</si>
  <si>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</si>
  <si>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</si>
  <si>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</si>
  <si>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</si>
  <si>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</si>
  <si>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</si>
  <si>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</si>
  <si>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</si>
  <si>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</si>
  <si>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</si>
  <si>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</si>
  <si>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</si>
  <si>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</si>
  <si>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</si>
  <si>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</si>
  <si>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</si>
  <si>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</si>
  <si>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</si>
  <si>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</si>
  <si>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</si>
  <si>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</si>
  <si>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</si>
  <si>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</si>
  <si>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</si>
  <si>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</si>
  <si>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</si>
  <si>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</si>
  <si>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</si>
  <si>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</si>
  <si>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</si>
  <si>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</si>
  <si>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</si>
  <si>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</si>
  <si>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</si>
  <si>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</si>
  <si>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</si>
  <si>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</si>
  <si>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</si>
  <si>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</si>
  <si>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</si>
  <si>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</si>
  <si>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</si>
  <si>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</si>
  <si>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</si>
  <si>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</si>
  <si>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</si>
  <si>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</si>
  <si>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</si>
  <si>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</si>
  <si>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</si>
  <si>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</si>
  <si>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</si>
  <si>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</si>
  <si>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</si>
  <si>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</si>
  <si>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</si>
  <si>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</si>
  <si>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</si>
  <si>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</si>
  <si>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</si>
  <si>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</si>
  <si>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</si>
  <si>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</si>
  <si>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</si>
  <si>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</si>
  <si>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</si>
  <si>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</si>
  <si>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</si>
  <si>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</si>
  <si>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</si>
  <si>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</si>
  <si>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</si>
  <si>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</si>
  <si>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</si>
  <si>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</si>
  <si>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</si>
  <si>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</si>
  <si>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</si>
  <si>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</si>
  <si>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</si>
  <si>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</si>
  <si>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</si>
  <si>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</si>
  <si>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</si>
  <si>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</si>
  <si>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</si>
  <si>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</si>
  <si>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</si>
  <si>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</si>
  <si>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</si>
  <si>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</si>
  <si>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</si>
  <si>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</si>
  <si>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</si>
  <si>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</si>
  <si>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</si>
  <si>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</si>
  <si>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</si>
  <si>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</si>
  <si>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</si>
  <si>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</si>
  <si>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</si>
  <si>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</si>
  <si>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</si>
  <si>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</si>
  <si>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</si>
  <si>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</si>
  <si>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</si>
  <si>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</si>
  <si>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</si>
  <si>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</si>
  <si>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</si>
  <si>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</si>
  <si>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</si>
  <si>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</si>
  <si>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</si>
  <si>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</si>
  <si>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</si>
  <si>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</si>
  <si>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</si>
  <si>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</si>
  <si>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</si>
  <si>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</si>
  <si>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</si>
  <si>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</si>
  <si>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</si>
  <si>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</si>
  <si>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</si>
  <si>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</si>
  <si>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</si>
  <si>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</si>
  <si>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</si>
  <si>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</si>
  <si>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</si>
  <si>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</si>
  <si>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</si>
  <si>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</si>
  <si>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</si>
  <si>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</si>
  <si>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</si>
  <si>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</si>
  <si>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</si>
  <si>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</si>
  <si>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</si>
  <si>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</si>
  <si>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</si>
  <si>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</si>
  <si>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</si>
  <si>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</si>
  <si>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</si>
  <si>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</si>
  <si>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</si>
  <si>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</si>
  <si>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</si>
  <si>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</si>
  <si>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</si>
  <si>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</si>
  <si>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</si>
  <si>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</si>
  <si>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</si>
  <si>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</si>
  <si>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</si>
  <si>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</si>
  <si>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</si>
  <si>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</si>
  <si>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</si>
  <si>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</si>
  <si>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</si>
  <si>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</si>
  <si>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</si>
  <si>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</si>
  <si>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</si>
  <si>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</si>
  <si>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</si>
  <si>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</si>
  <si>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</si>
  <si>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</si>
  <si>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</si>
  <si>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</si>
  <si>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</si>
  <si>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</si>
  <si>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</si>
  <si>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</si>
  <si>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</si>
  <si>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</si>
  <si>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</si>
  <si>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</si>
  <si>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</si>
  <si>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</si>
  <si>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</si>
  <si>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</si>
  <si>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</si>
  <si>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</si>
  <si>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</si>
  <si>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</si>
  <si>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</si>
  <si>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</si>
  <si>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</si>
  <si>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</si>
  <si>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</si>
  <si>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</si>
  <si>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</si>
  <si>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</si>
  <si>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</si>
  <si>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</si>
  <si>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</si>
  <si>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</si>
  <si>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</si>
  <si>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</si>
  <si>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</si>
  <si>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</si>
  <si>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</si>
  <si>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</si>
  <si>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</si>
  <si>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</si>
  <si>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</si>
  <si>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</si>
  <si>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</si>
  <si>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</si>
  <si>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</si>
  <si>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</si>
  <si>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</si>
  <si>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</si>
  <si>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</si>
  <si>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</si>
  <si>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</si>
  <si>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</si>
  <si>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</si>
  <si>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</si>
  <si>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</si>
  <si>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</si>
  <si>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</si>
  <si>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</si>
  <si>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</si>
  <si>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</si>
  <si>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</si>
  <si>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</si>
  <si>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</si>
  <si>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</si>
  <si>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</si>
  <si>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</si>
  <si>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</si>
  <si>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</si>
  <si>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</si>
  <si>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</si>
  <si>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</si>
  <si>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</si>
  <si>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</si>
  <si>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</si>
  <si>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</si>
  <si>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</si>
  <si>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</si>
  <si>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</si>
  <si>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</si>
  <si>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</si>
  <si>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</si>
  <si>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</si>
  <si>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</si>
  <si>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</si>
  <si>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</si>
  <si>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</si>
  <si>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</si>
  <si>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</si>
  <si>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</si>
  <si>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</si>
  <si>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</si>
  <si>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</si>
  <si>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</si>
  <si>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</si>
  <si>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</si>
  <si>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</si>
  <si>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</si>
  <si>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</si>
  <si>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</si>
  <si>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</si>
  <si>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</si>
  <si>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</si>
  <si>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</si>
  <si>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</si>
  <si>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</si>
  <si>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</si>
  <si>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</si>
  <si>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</si>
  <si>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</si>
  <si>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</si>
  <si>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</si>
  <si>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</si>
  <si>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</si>
  <si>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</si>
  <si>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</si>
  <si>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</si>
  <si>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</si>
  <si>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</si>
  <si>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</si>
  <si>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</si>
  <si>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</si>
  <si>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</si>
  <si>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</si>
  <si>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</si>
  <si>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</si>
  <si>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</si>
  <si>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</si>
  <si>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</si>
  <si>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</si>
  <si>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</si>
  <si>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</si>
  <si>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</si>
  <si>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</si>
  <si>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</si>
  <si>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</si>
  <si>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</si>
  <si>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</si>
  <si>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</si>
  <si>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</si>
  <si>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</si>
  <si>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</si>
  <si>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</si>
  <si>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</si>
  <si>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</si>
  <si>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</si>
  <si>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</si>
  <si>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</si>
  <si>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</si>
  <si>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</si>
  <si>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</si>
  <si>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</si>
  <si>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</si>
  <si>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</si>
  <si>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</si>
  <si>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</si>
  <si>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</si>
  <si>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</si>
  <si>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</si>
  <si>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</si>
  <si>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</si>
  <si>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</si>
  <si>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</si>
  <si>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</si>
  <si>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</si>
  <si>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</si>
  <si>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</si>
  <si>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</si>
  <si>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</si>
  <si>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</si>
  <si>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</si>
  <si>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</si>
  <si>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</si>
  <si>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</si>
  <si>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</si>
  <si>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</si>
  <si>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</si>
  <si>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</si>
  <si>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</si>
  <si>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</si>
  <si>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</si>
  <si>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</si>
  <si>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</si>
  <si>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</si>
  <si>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</si>
  <si>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</si>
  <si>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</si>
  <si>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</si>
  <si>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</si>
  <si>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</si>
  <si>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</si>
  <si>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</si>
  <si>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</si>
  <si>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</si>
  <si>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</si>
  <si>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</si>
  <si>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</si>
  <si>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</si>
  <si>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</si>
  <si>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</si>
  <si>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</si>
  <si>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</si>
  <si>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</si>
  <si>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</si>
  <si>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</si>
  <si>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</si>
  <si>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</si>
  <si>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</si>
  <si>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</si>
  <si>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</si>
  <si>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</si>
  <si>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</si>
  <si>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</si>
  <si>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</si>
  <si>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</si>
  <si>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</si>
  <si>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</si>
  <si>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</si>
  <si>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</si>
  <si>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</si>
  <si>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</si>
  <si>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</si>
  <si>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</si>
  <si>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</si>
  <si>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</si>
  <si>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</si>
  <si>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</si>
  <si>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</si>
  <si>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</si>
  <si>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</si>
  <si>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</si>
  <si>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</si>
  <si>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</si>
  <si>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</si>
  <si>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</si>
  <si>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</si>
  <si>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</si>
  <si>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</si>
  <si>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</si>
  <si>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</si>
  <si>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</si>
  <si>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</si>
  <si>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</si>
  <si>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</si>
  <si>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</si>
  <si>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</si>
  <si>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</si>
  <si>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</si>
  <si>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</si>
  <si>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</si>
  <si>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</si>
  <si>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</si>
  <si>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</si>
  <si>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</si>
  <si>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</si>
  <si>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</si>
  <si>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</si>
  <si>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</si>
  <si>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</si>
  <si>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</si>
  <si>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</si>
  <si>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</si>
  <si>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</si>
  <si>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</si>
  <si>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</si>
  <si>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</si>
  <si>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</si>
  <si>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</si>
  <si>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</si>
  <si>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</si>
  <si>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</si>
  <si>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</si>
  <si>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</si>
  <si>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</si>
  <si>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</si>
  <si>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</si>
  <si>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</si>
  <si>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</si>
  <si>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</si>
  <si>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</si>
  <si>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</si>
  <si>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</si>
  <si>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</si>
  <si>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</si>
  <si>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</si>
  <si>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</si>
  <si>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</si>
  <si>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</si>
  <si>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</si>
  <si>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</si>
  <si>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</si>
  <si>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</si>
  <si>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</si>
  <si>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</si>
  <si>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</si>
  <si>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</si>
  <si>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</si>
  <si>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</si>
  <si>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</si>
  <si>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</si>
  <si>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</si>
  <si>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</si>
  <si>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</si>
  <si>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</si>
  <si>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</si>
  <si>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</si>
  <si>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</si>
  <si>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</si>
  <si>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</si>
  <si>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</si>
  <si>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</si>
  <si>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</si>
  <si>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</si>
  <si>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</si>
  <si>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</si>
  <si>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</si>
  <si>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</si>
  <si>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</si>
  <si>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</si>
  <si>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</si>
  <si>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</si>
  <si>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</si>
  <si>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</si>
  <si>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</si>
  <si>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</si>
  <si>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</si>
  <si>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</si>
  <si>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</si>
  <si>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</si>
  <si>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</si>
  <si>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</si>
  <si>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</si>
  <si>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</si>
  <si>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</si>
  <si>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</si>
  <si>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</si>
  <si>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</si>
  <si>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</si>
  <si>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</si>
  <si>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</si>
  <si>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</si>
  <si>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</si>
  <si>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</si>
  <si>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</si>
  <si>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</si>
  <si>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</si>
  <si>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</si>
  <si>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</si>
  <si>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</si>
  <si>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</si>
  <si>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</si>
  <si>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</si>
  <si>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</si>
  <si>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</si>
  <si>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</si>
  <si>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</si>
  <si>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</si>
  <si>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</si>
  <si>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</si>
  <si>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</si>
  <si>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</si>
  <si>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</si>
  <si>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</si>
  <si>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</si>
  <si>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</si>
  <si>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</si>
  <si>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</si>
  <si>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</si>
  <si>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</si>
  <si>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</si>
  <si>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</si>
  <si>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</si>
  <si>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</si>
  <si>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</si>
  <si>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</si>
  <si>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</si>
  <si>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</si>
  <si>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</si>
  <si>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</si>
  <si>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</si>
  <si>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</si>
  <si>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</si>
  <si>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</si>
  <si>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</si>
  <si>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</si>
  <si>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</si>
  <si>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</si>
  <si>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</si>
  <si>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</si>
  <si>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</si>
  <si>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</si>
  <si>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</si>
  <si>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</si>
  <si>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</si>
  <si>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</si>
  <si>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</si>
  <si>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</si>
  <si>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</si>
  <si>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</si>
  <si>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</si>
  <si>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</si>
  <si>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</si>
  <si>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</si>
  <si>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</si>
  <si>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</si>
  <si>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</si>
  <si>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</si>
  <si>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</si>
  <si>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</si>
  <si>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</si>
  <si>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</si>
  <si>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</si>
  <si>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</si>
  <si>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</si>
  <si>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</si>
  <si>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</si>
  <si>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</si>
  <si>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</si>
  <si>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</si>
  <si>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</si>
  <si>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</si>
  <si>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</si>
  <si>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</si>
  <si>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</si>
  <si>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</si>
  <si>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</si>
  <si>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</si>
  <si>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</si>
  <si>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</si>
  <si>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</si>
  <si>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</si>
  <si>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</si>
  <si>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</si>
  <si>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</si>
  <si>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</si>
  <si>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</si>
  <si>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</si>
  <si>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</si>
  <si>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</si>
  <si>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</si>
  <si>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</si>
  <si>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</si>
  <si>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</si>
  <si>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</si>
  <si>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</si>
  <si>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</si>
  <si>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</si>
  <si>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</si>
  <si>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</si>
  <si>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</si>
  <si>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</si>
  <si>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</si>
  <si>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</si>
  <si>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</si>
  <si>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</si>
  <si>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</si>
  <si>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</si>
  <si>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</si>
  <si>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</si>
  <si>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</si>
  <si>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</si>
  <si>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</si>
  <si>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</si>
  <si>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</si>
  <si>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</si>
  <si>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</si>
  <si>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</si>
  <si>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</si>
  <si>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</si>
  <si>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</si>
  <si>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</si>
  <si>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</si>
  <si>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</si>
  <si>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</si>
  <si>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</si>
  <si>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</si>
  <si>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</si>
  <si>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</si>
  <si>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</si>
  <si>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</si>
  <si>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</si>
  <si>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</si>
  <si>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</si>
  <si>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</si>
  <si>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</si>
  <si>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</si>
  <si>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</si>
  <si>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</si>
  <si>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</si>
  <si>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</si>
  <si>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</si>
  <si>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</si>
  <si>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</si>
  <si>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</si>
  <si>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</si>
  <si>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</si>
  <si>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</si>
  <si>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</si>
  <si>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</si>
  <si>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</si>
  <si>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</si>
  <si>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</si>
  <si>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</si>
  <si>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</si>
  <si>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</si>
  <si>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</si>
  <si>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</si>
  <si>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</si>
  <si>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</si>
  <si>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</si>
  <si>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</si>
  <si>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</si>
  <si>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</si>
  <si>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</si>
  <si>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</si>
  <si>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</si>
  <si>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</si>
  <si>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</si>
  <si>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</si>
  <si>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</si>
  <si>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</si>
  <si>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</si>
  <si>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</si>
  <si>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</si>
  <si>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</si>
  <si>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</si>
  <si>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</si>
  <si>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</si>
  <si>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</si>
  <si>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</si>
  <si>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</si>
  <si>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</si>
  <si>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</si>
  <si>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</si>
  <si>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</si>
  <si>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</si>
  <si>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</si>
  <si>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</si>
  <si>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</si>
  <si>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</si>
  <si>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</si>
  <si>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</si>
  <si>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</si>
  <si>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</si>
  <si>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</si>
  <si>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</si>
  <si>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</si>
  <si>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</si>
  <si>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</si>
  <si>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</si>
  <si>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</si>
  <si>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</si>
  <si>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</si>
  <si>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</si>
  <si>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</si>
  <si>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</si>
  <si>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</si>
  <si>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</si>
  <si>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</si>
  <si>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</si>
  <si>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</si>
  <si>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</si>
  <si>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</si>
  <si>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</si>
  <si>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</si>
  <si>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</si>
  <si>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</si>
  <si>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</si>
  <si>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</si>
  <si>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</si>
  <si>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</si>
  <si>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</si>
  <si>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</si>
  <si>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</si>
  <si>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</si>
  <si>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</si>
  <si>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</si>
  <si>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</si>
  <si>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</si>
  <si>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</si>
  <si>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</si>
  <si>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</si>
  <si>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</si>
  <si>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</si>
  <si>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</si>
  <si>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</si>
  <si>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</si>
  <si>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</si>
  <si>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</si>
  <si>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</si>
  <si>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</si>
  <si>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</si>
  <si>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</si>
  <si>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</si>
  <si>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</si>
  <si>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</si>
  <si>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</si>
  <si>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</si>
  <si>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</si>
  <si>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</si>
  <si>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</si>
  <si>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</si>
  <si>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</si>
  <si>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</si>
  <si>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</si>
  <si>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</si>
  <si>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</si>
  <si>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</si>
  <si>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</si>
  <si>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</si>
  <si>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</si>
  <si>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</si>
  <si>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</si>
  <si>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</si>
  <si>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</si>
  <si>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</si>
  <si>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</si>
  <si>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</si>
  <si>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</si>
  <si>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</si>
  <si>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</si>
  <si>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</si>
  <si>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</si>
  <si>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</si>
  <si>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</si>
  <si>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</si>
  <si>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</si>
  <si>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</si>
  <si>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</si>
  <si>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</si>
  <si>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</si>
  <si>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</si>
  <si>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</si>
  <si>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</si>
  <si>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</si>
  <si>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</si>
  <si>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</si>
  <si>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</si>
  <si>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</si>
  <si>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</si>
  <si>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</si>
  <si>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</si>
  <si>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</si>
  <si>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</si>
  <si>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</si>
  <si>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</si>
  <si>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</si>
  <si>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</si>
  <si>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</si>
  <si>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</si>
  <si>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</si>
  <si>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</si>
  <si>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</si>
  <si>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</si>
  <si>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</si>
  <si>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</si>
  <si>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</si>
  <si>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</si>
  <si>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</si>
  <si>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</si>
  <si>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</si>
  <si>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</si>
  <si>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</si>
  <si>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</si>
  <si>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</si>
  <si>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</si>
  <si>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</si>
  <si>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</si>
  <si>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</si>
  <si>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</si>
  <si>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</si>
  <si>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</si>
  <si>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</si>
  <si>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</si>
  <si>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</si>
  <si>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</si>
  <si>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</si>
  <si>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</si>
  <si>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</si>
  <si>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</si>
  <si>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</si>
  <si>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</si>
  <si>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</si>
  <si>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</si>
  <si>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</si>
  <si>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</si>
  <si>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</si>
  <si>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</si>
  <si>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</si>
  <si>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</si>
  <si>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</si>
  <si>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</si>
  <si>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</si>
  <si>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</si>
  <si>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</si>
  <si>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</si>
  <si>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</si>
  <si>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</si>
  <si>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</si>
  <si>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</si>
  <si>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</si>
  <si>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</si>
  <si>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</si>
  <si>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</si>
  <si>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</si>
  <si>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</si>
  <si>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</si>
  <si>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</si>
  <si>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</si>
  <si>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</si>
  <si>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</si>
  <si>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</si>
  <si>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</si>
  <si>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</si>
  <si>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</si>
  <si>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</si>
  <si>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</si>
  <si>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</si>
  <si>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</si>
  <si>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</si>
  <si>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</si>
  <si>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</si>
  <si>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</si>
  <si>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</si>
  <si>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</si>
  <si>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</si>
  <si>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</si>
  <si>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</si>
  <si>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</si>
  <si>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</si>
  <si>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</si>
  <si>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</si>
  <si>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</si>
  <si>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</si>
  <si>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</si>
  <si>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</si>
  <si>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</si>
  <si>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</si>
  <si>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</si>
  <si>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</si>
  <si>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</si>
  <si>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</si>
  <si>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</si>
  <si>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</si>
  <si>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</si>
  <si>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</si>
  <si>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</si>
  <si>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</si>
  <si>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</si>
  <si>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</si>
  <si>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</si>
  <si>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</si>
  <si>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</si>
  <si>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</si>
  <si>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</si>
  <si>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</si>
  <si>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</si>
  <si>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</si>
  <si>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</si>
  <si>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</si>
  <si>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</si>
  <si>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</si>
  <si>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</si>
  <si>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</si>
  <si>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</si>
  <si>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</si>
  <si>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</si>
  <si>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</si>
  <si>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</si>
  <si>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</si>
  <si>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</si>
  <si>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</si>
  <si>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</si>
  <si>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</si>
  <si>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</si>
  <si>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</si>
  <si>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</si>
  <si>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</si>
  <si>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</si>
  <si>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</si>
  <si>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</si>
  <si>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</si>
  <si>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</si>
  <si>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</si>
  <si>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</si>
  <si>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</si>
  <si>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</si>
  <si>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</si>
  <si>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</si>
  <si>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</si>
  <si>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</si>
  <si>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</si>
  <si>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</si>
  <si>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</si>
  <si>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</si>
  <si>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</si>
  <si>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</si>
  <si>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</si>
  <si>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</si>
  <si>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</si>
  <si>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</si>
  <si>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</si>
  <si>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</si>
  <si>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</si>
  <si>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</si>
  <si>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</si>
  <si>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</si>
  <si>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</si>
  <si>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</si>
  <si>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</si>
  <si>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</si>
  <si>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</si>
  <si>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</si>
  <si>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</si>
  <si>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</si>
  <si>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</si>
  <si>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</si>
  <si>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</si>
  <si>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</si>
  <si>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</si>
  <si>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</si>
  <si>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</si>
  <si>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</si>
  <si>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</si>
  <si>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</si>
  <si>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</si>
  <si>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</si>
  <si>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</si>
  <si>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</si>
  <si>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</si>
  <si>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</si>
  <si>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</si>
  <si>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</si>
  <si>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</si>
  <si>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</si>
  <si>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</si>
  <si>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</si>
  <si>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</si>
  <si>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</si>
  <si>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</si>
  <si>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</si>
  <si>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</si>
  <si>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</si>
  <si>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</si>
  <si>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</si>
  <si>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</si>
  <si>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</si>
  <si>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</si>
  <si>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</si>
  <si>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</si>
  <si>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</si>
  <si>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</si>
  <si>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</si>
  <si>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</si>
  <si>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</si>
  <si>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</si>
  <si>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</si>
  <si>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</si>
  <si>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</si>
  <si>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</si>
  <si>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</si>
  <si>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</si>
  <si>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</si>
  <si>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</si>
  <si>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</si>
  <si>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</si>
  <si>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</si>
  <si>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</si>
  <si>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</si>
  <si>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</si>
  <si>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</si>
  <si>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</si>
  <si>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</si>
  <si>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</si>
  <si>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</si>
  <si>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</si>
  <si>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</si>
  <si>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</si>
  <si>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</si>
  <si>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</si>
  <si>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</si>
  <si>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</si>
  <si>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</si>
  <si>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</si>
  <si>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</si>
  <si>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</si>
  <si>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</si>
  <si>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</si>
  <si>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</si>
  <si>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</si>
  <si>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</si>
  <si>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</si>
  <si>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</si>
  <si>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</si>
  <si>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</si>
  <si>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</si>
  <si>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</si>
  <si>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</si>
  <si>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</si>
  <si>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</si>
  <si>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</si>
  <si>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</si>
  <si>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</si>
  <si>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</si>
  <si>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</si>
  <si>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</si>
  <si>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</si>
  <si>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</si>
  <si>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</si>
  <si>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</si>
  <si>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</si>
  <si>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</si>
  <si>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</si>
  <si>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</si>
  <si>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</si>
  <si>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</si>
  <si>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</si>
  <si>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</si>
  <si>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</si>
  <si>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</si>
  <si>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</si>
  <si>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</si>
  <si>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</si>
  <si>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</si>
  <si>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</si>
  <si>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</si>
  <si>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</si>
  <si>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</si>
  <si>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</si>
  <si>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</si>
  <si>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</si>
  <si>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</si>
  <si>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</si>
  <si>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</si>
  <si>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</si>
  <si>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</si>
  <si>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</si>
  <si>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</si>
  <si>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</si>
  <si>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</si>
  <si>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</si>
  <si>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</si>
  <si>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</si>
  <si>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</si>
  <si>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</si>
  <si>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</si>
  <si>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</si>
  <si>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</si>
  <si>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</si>
  <si>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</si>
  <si>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</si>
  <si>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</si>
  <si>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</si>
  <si>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</si>
  <si>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</si>
  <si>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</si>
  <si>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</si>
  <si>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</si>
  <si>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</si>
  <si>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</si>
  <si>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</si>
  <si>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</si>
  <si>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</si>
  <si>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</si>
  <si>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</si>
  <si>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</si>
  <si>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</si>
  <si>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</si>
  <si>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</si>
  <si>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</si>
  <si>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</si>
  <si>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</si>
  <si>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</si>
  <si>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</si>
  <si>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</si>
  <si>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</si>
  <si>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</si>
  <si>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</si>
  <si>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</si>
  <si>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</si>
  <si>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</si>
  <si>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</si>
  <si>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</si>
  <si>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</si>
  <si>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</si>
  <si>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</si>
  <si>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</si>
  <si>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</si>
  <si>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</si>
  <si>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</si>
  <si>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</si>
  <si>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</si>
  <si>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</si>
  <si>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</si>
  <si>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</si>
  <si>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</si>
  <si>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</si>
  <si>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</si>
  <si>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</si>
  <si>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</si>
  <si>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</si>
  <si>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</si>
  <si>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</si>
  <si>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</si>
  <si>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</si>
  <si>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</si>
  <si>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</si>
  <si>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</si>
  <si>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</si>
  <si>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</si>
  <si>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</si>
  <si>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</si>
  <si>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</si>
  <si>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</si>
  <si>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</si>
  <si>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</si>
  <si>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</si>
  <si>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</si>
  <si>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</si>
  <si>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</si>
  <si>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</si>
  <si>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</si>
  <si>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</si>
  <si>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</si>
  <si>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</si>
  <si>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</si>
  <si>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</si>
  <si>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</si>
  <si>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</si>
  <si>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</si>
  <si>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</si>
  <si>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</si>
  <si>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</si>
  <si>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</si>
  <si>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</si>
  <si>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</si>
  <si>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</si>
  <si>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</si>
  <si>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</si>
  <si>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</si>
  <si>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</si>
  <si>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</si>
  <si>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</si>
  <si>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</si>
  <si>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</si>
  <si>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</si>
  <si>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</si>
  <si>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</si>
  <si>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</si>
  <si>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</si>
  <si>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</si>
  <si>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</si>
  <si>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</si>
  <si>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</si>
  <si>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</si>
  <si>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</si>
  <si>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</si>
  <si>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</si>
  <si>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</si>
  <si>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</si>
  <si>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</si>
  <si>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</si>
  <si>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</si>
  <si>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</si>
  <si>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</si>
  <si>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</si>
  <si>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</si>
  <si>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</si>
  <si>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</si>
  <si>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</si>
  <si>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</si>
  <si>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</si>
  <si>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</si>
  <si>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</si>
  <si>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</si>
  <si>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</si>
  <si>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</si>
  <si>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</si>
  <si>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</si>
  <si>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</si>
  <si>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</si>
  <si>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</si>
  <si>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</si>
  <si>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</si>
  <si>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</si>
  <si>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</si>
  <si>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</si>
  <si>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</si>
  <si>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</si>
  <si>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</si>
  <si>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</si>
  <si>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</si>
  <si>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</si>
  <si>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</si>
  <si>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</si>
  <si>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</si>
  <si>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</si>
  <si>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</si>
  <si>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</si>
  <si>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</si>
  <si>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</si>
  <si>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</si>
  <si>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</si>
  <si>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</si>
  <si>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</si>
  <si>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</si>
  <si>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</si>
  <si>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</si>
  <si>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</si>
  <si>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</si>
  <si>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</si>
  <si>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</si>
  <si>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</si>
  <si>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</si>
  <si>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</si>
  <si>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</si>
  <si>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</si>
  <si>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</si>
  <si>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</si>
  <si>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</si>
  <si>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</si>
  <si>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</si>
  <si>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</si>
  <si>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</si>
  <si>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</si>
  <si>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</si>
  <si>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</si>
  <si>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</si>
  <si>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</si>
  <si>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</si>
  <si>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</si>
  <si>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</si>
  <si>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</si>
  <si>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</si>
  <si>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</si>
  <si>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</si>
  <si>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</si>
  <si>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</si>
  <si>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</si>
  <si>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</si>
  <si>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</si>
  <si>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</si>
  <si>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</si>
  <si>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</si>
  <si>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</si>
  <si>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</si>
  <si>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</si>
  <si>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</si>
  <si>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</si>
  <si>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</si>
  <si>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</si>
  <si>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</si>
  <si>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</si>
  <si>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</si>
  <si>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</si>
  <si>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</si>
  <si>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</si>
  <si>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</si>
  <si>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</si>
  <si>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</si>
  <si>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</si>
  <si>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</si>
  <si>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</si>
  <si>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</si>
  <si>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</si>
  <si>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</si>
  <si>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</si>
  <si>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</si>
  <si>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</si>
  <si>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</si>
  <si>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</si>
  <si>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</si>
  <si>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</si>
  <si>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</si>
  <si>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</si>
  <si>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</si>
  <si>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</si>
  <si>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</si>
  <si>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</si>
  <si>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</si>
  <si>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</si>
  <si>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</si>
  <si>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</si>
  <si>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</si>
  <si>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</si>
  <si>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</si>
  <si>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</si>
  <si>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</si>
  <si>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</si>
  <si>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</si>
  <si>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</si>
  <si>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</si>
  <si>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</si>
  <si>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</si>
  <si>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</si>
  <si>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</si>
  <si>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</si>
  <si>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</si>
  <si>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</si>
  <si>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</si>
  <si>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</si>
  <si>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</si>
  <si>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</si>
  <si>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</si>
  <si>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</si>
  <si>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</si>
  <si>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</si>
  <si>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</si>
  <si>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</si>
  <si>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</si>
  <si>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</si>
  <si>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</si>
  <si>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</si>
  <si>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</si>
  <si>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</si>
  <si>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</si>
  <si>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</si>
  <si>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</si>
  <si>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</si>
  <si>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</si>
  <si>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</si>
  <si>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</si>
  <si>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</si>
  <si>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</si>
  <si>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</si>
  <si>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</si>
  <si>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</si>
  <si>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</si>
  <si>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</si>
  <si>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</si>
  <si>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</si>
  <si>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</si>
  <si>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</si>
  <si>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</si>
  <si>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</si>
  <si>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</si>
  <si>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</si>
  <si>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</si>
  <si>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</si>
  <si>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</si>
  <si>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</si>
  <si>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</si>
  <si>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</si>
  <si>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</si>
  <si>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</si>
  <si>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</si>
  <si>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</si>
  <si>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</si>
  <si>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</si>
  <si>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</si>
  <si>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</si>
  <si>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</si>
  <si>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</si>
  <si>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</si>
  <si>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</si>
  <si>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</si>
  <si>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</si>
  <si>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</si>
  <si>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</si>
  <si>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</si>
  <si>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</si>
  <si>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</si>
  <si>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</si>
  <si>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</si>
  <si>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</si>
  <si>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</si>
  <si>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</si>
  <si>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</si>
  <si>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</si>
  <si>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</si>
  <si>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</si>
  <si>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</si>
  <si>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</si>
  <si>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</si>
  <si>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</si>
  <si>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</si>
  <si>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</si>
  <si>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</si>
  <si>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</si>
  <si>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</si>
  <si>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</si>
  <si>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</si>
  <si>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</si>
  <si>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</si>
  <si>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</si>
  <si>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</si>
  <si>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</si>
  <si>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</si>
  <si>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</si>
  <si>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</si>
  <si>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</si>
  <si>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</si>
  <si>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</si>
  <si>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</si>
  <si>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</si>
  <si>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</si>
  <si>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</si>
  <si>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</si>
  <si>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</si>
  <si>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</si>
  <si>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</si>
  <si>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</si>
  <si>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</si>
  <si>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</si>
  <si>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</si>
  <si>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</si>
  <si>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</si>
  <si>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</si>
  <si>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</si>
  <si>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</si>
  <si>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</si>
  <si>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</si>
  <si>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</si>
  <si>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</si>
  <si>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</si>
  <si>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</si>
  <si>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</si>
  <si>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</si>
  <si>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</si>
  <si>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</si>
  <si>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</si>
  <si>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</si>
  <si>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</si>
  <si>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</si>
  <si>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</si>
  <si>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</si>
  <si>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</si>
  <si>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</si>
  <si>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</si>
  <si>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</si>
  <si>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</si>
  <si>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</si>
  <si>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</si>
  <si>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</si>
  <si>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</si>
  <si>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</si>
  <si>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</si>
  <si>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</si>
  <si>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</si>
  <si>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</si>
  <si>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</si>
  <si>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</si>
  <si>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</si>
  <si>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</si>
  <si>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</si>
  <si>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</si>
  <si>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</si>
  <si>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</si>
  <si>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</si>
  <si>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</si>
  <si>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</si>
  <si>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</si>
  <si>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</si>
  <si>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</si>
  <si>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</si>
  <si>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</si>
  <si>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</si>
  <si>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</si>
  <si>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</si>
  <si>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</si>
  <si>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</si>
  <si>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</si>
  <si>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</si>
  <si>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</si>
  <si>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</si>
  <si>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</si>
  <si>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</si>
  <si>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</si>
  <si>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</si>
  <si>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</si>
  <si>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</si>
  <si>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</si>
  <si>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</si>
  <si>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</si>
  <si>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</si>
  <si>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</si>
  <si>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</si>
  <si>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</si>
  <si>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</si>
  <si>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</si>
  <si>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</si>
  <si>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</si>
  <si>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</si>
  <si>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</si>
  <si>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</si>
  <si>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</si>
  <si>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</si>
  <si>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</si>
  <si>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</si>
  <si>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</si>
  <si>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</si>
  <si>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</si>
  <si>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</si>
  <si>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</si>
  <si>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</si>
  <si>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</si>
  <si>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</si>
  <si>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</si>
  <si>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</si>
  <si>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</si>
  <si>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</si>
  <si>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</si>
  <si>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</si>
  <si>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</si>
  <si>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</si>
  <si>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</si>
  <si>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</si>
  <si>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</si>
  <si>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</si>
  <si>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</si>
  <si>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</si>
  <si>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</si>
  <si>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</si>
  <si>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</si>
  <si>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</si>
  <si>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</si>
  <si>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</si>
  <si>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</si>
  <si>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</si>
  <si>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</si>
  <si>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</si>
  <si>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</si>
  <si>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</si>
  <si>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</si>
  <si>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</si>
  <si>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</si>
  <si>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</si>
  <si>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</si>
  <si>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</si>
  <si>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</si>
  <si>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</si>
  <si>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</si>
  <si>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</si>
  <si>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</si>
  <si>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</si>
  <si>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</si>
  <si>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</si>
  <si>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</si>
  <si>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</si>
  <si>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</si>
  <si>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</si>
  <si>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</si>
  <si>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</si>
  <si>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</si>
  <si>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</si>
  <si>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</si>
  <si>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</si>
  <si>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</si>
  <si>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</si>
  <si>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</si>
  <si>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</si>
  <si>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</si>
  <si>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</si>
  <si>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</si>
  <si>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</si>
  <si>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</si>
  <si>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</si>
  <si>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</si>
  <si>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</si>
  <si>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</si>
  <si>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</si>
  <si>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</si>
  <si>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</si>
  <si>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</si>
  <si>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</si>
  <si>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</si>
  <si>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</si>
  <si>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</si>
  <si>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</si>
  <si>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</si>
  <si>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</si>
  <si>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</si>
  <si>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</si>
  <si>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</si>
  <si>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</si>
  <si>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</si>
  <si>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</si>
  <si>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</si>
  <si>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</si>
  <si>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</si>
  <si>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</si>
  <si>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</si>
  <si>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</si>
  <si>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</si>
  <si>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</si>
  <si>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</si>
  <si>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</si>
  <si>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</si>
  <si>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</si>
  <si>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</si>
  <si>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</si>
  <si>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</si>
  <si>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</si>
  <si>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</si>
  <si>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</si>
  <si>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</si>
  <si>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</si>
  <si>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</si>
  <si>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</si>
  <si>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</si>
  <si>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</si>
  <si>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</si>
  <si>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</si>
  <si>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</si>
  <si>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</si>
  <si>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</si>
  <si>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</si>
  <si>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</si>
  <si>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</si>
  <si>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</si>
  <si>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</si>
  <si>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</si>
  <si>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</si>
  <si>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</si>
  <si>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</si>
  <si>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</si>
  <si>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</si>
  <si>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</si>
  <si>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</si>
  <si>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</si>
  <si>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</si>
  <si>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</si>
  <si>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</si>
  <si>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</si>
  <si>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</si>
  <si>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</si>
  <si>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</si>
  <si>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</si>
  <si>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</si>
  <si>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</si>
  <si>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</si>
  <si>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</si>
  <si>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</si>
  <si>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</si>
  <si>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</si>
  <si>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</si>
  <si>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</si>
  <si>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</si>
  <si>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</si>
  <si>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</si>
  <si>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</si>
  <si>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</si>
  <si>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</si>
  <si>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</si>
  <si>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</si>
  <si>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</si>
  <si>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</si>
  <si>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</si>
  <si>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</si>
  <si>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</si>
  <si>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</si>
  <si>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</si>
  <si>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</si>
  <si>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</si>
  <si>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</si>
  <si>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</si>
  <si>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</si>
  <si>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</si>
  <si>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</si>
  <si>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</si>
  <si>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</si>
  <si>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</si>
  <si>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</si>
  <si>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</si>
  <si>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</si>
  <si>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</si>
  <si>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</si>
  <si>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</si>
  <si>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</si>
  <si>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</si>
  <si>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</si>
  <si>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</si>
  <si>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</si>
  <si>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</si>
  <si>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</si>
  <si>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</si>
  <si>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</si>
  <si>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</si>
  <si>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</si>
  <si>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</si>
  <si>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</si>
  <si>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</si>
  <si>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</si>
  <si>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</si>
  <si>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</si>
  <si>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</si>
  <si>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</si>
  <si>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</si>
  <si>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</si>
  <si>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</si>
  <si>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</si>
  <si>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</si>
  <si>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</si>
  <si>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</si>
  <si>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</si>
  <si>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</si>
  <si>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</si>
  <si>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</si>
  <si>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</si>
  <si>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</si>
  <si>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</si>
  <si>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</si>
  <si>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</si>
  <si>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</si>
  <si>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</si>
  <si>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</si>
  <si>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</si>
  <si>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</si>
  <si>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</si>
  <si>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</si>
  <si>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</si>
  <si>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</si>
  <si>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</si>
  <si>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</si>
  <si>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</si>
  <si>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</si>
  <si>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</si>
  <si>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</si>
  <si>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</si>
  <si>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</si>
  <si>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</si>
  <si>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</si>
  <si>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</si>
  <si>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</si>
  <si>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</si>
  <si>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</si>
  <si>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</si>
  <si>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</si>
  <si>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</si>
  <si>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</si>
  <si>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</si>
  <si>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</si>
  <si>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</si>
  <si>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</si>
  <si>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</si>
  <si>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</si>
  <si>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</si>
  <si>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</si>
  <si>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</si>
  <si>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</si>
  <si>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</si>
  <si>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</si>
  <si>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</si>
  <si>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</si>
  <si>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</si>
  <si>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</si>
  <si>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</si>
  <si>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</si>
  <si>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</si>
  <si>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</si>
  <si>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</si>
  <si>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</si>
  <si>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</si>
  <si>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</si>
  <si>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</si>
  <si>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</si>
  <si>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</si>
  <si>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</si>
  <si>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</si>
  <si>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</si>
  <si>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</si>
  <si>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</si>
  <si>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</si>
  <si>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</si>
  <si>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</si>
  <si>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</si>
  <si>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</si>
  <si>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</si>
  <si>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</si>
  <si>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</si>
  <si>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</si>
  <si>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</si>
  <si>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</si>
  <si>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</si>
  <si>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</si>
  <si>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</si>
  <si>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</si>
  <si>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</si>
  <si>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</si>
  <si>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</si>
  <si>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</si>
  <si>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</si>
  <si>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</si>
  <si>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</si>
  <si>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</si>
  <si>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</si>
  <si>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</si>
  <si>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</si>
  <si>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</si>
  <si>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</si>
  <si>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</si>
  <si>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</si>
  <si>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</si>
  <si>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</si>
  <si>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</si>
  <si>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</si>
  <si>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</si>
  <si>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</si>
  <si>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</si>
  <si>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</si>
  <si>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</si>
  <si>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</si>
  <si>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</si>
  <si>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</si>
  <si>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</si>
  <si>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</si>
  <si>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</si>
  <si>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</si>
  <si>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</si>
  <si>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</si>
  <si>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</si>
  <si>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</si>
  <si>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</si>
  <si>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</si>
  <si>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</si>
  <si>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</si>
  <si>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</si>
  <si>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</si>
  <si>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</si>
  <si>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</si>
  <si>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</si>
  <si>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</si>
  <si>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</si>
  <si>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</si>
  <si>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</si>
  <si>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</si>
  <si>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</si>
  <si>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</si>
  <si>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</si>
  <si>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</si>
  <si>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</si>
  <si>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</si>
  <si>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</si>
  <si>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</si>
  <si>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</si>
  <si>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</si>
  <si>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</si>
  <si>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</si>
  <si>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</si>
  <si>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</si>
  <si>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</si>
  <si>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</si>
  <si>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</si>
  <si>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</si>
  <si>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</si>
  <si>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</si>
  <si>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</si>
  <si>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</si>
  <si>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</si>
  <si>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</si>
  <si>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</si>
  <si>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</si>
  <si>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</si>
  <si>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</si>
  <si>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</si>
  <si>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</si>
  <si>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</si>
  <si>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</si>
  <si>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</si>
  <si>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</si>
  <si>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</si>
  <si>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</si>
  <si>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</si>
  <si>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</si>
  <si>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</si>
  <si>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</si>
  <si>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</si>
  <si>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</si>
  <si>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</si>
  <si>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</si>
  <si>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</si>
  <si>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</si>
  <si>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</si>
  <si>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</si>
  <si>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</si>
  <si>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</si>
  <si>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</si>
  <si>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</si>
  <si>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</si>
  <si>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</si>
  <si>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</si>
  <si>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</si>
  <si>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</si>
  <si>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</si>
  <si>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</si>
  <si>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</si>
  <si>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</si>
  <si>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</si>
  <si>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</si>
  <si>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</si>
  <si>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</si>
  <si>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</si>
  <si>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</si>
  <si>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</si>
  <si>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</si>
  <si>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</si>
  <si>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</si>
  <si>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</si>
  <si>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</si>
  <si>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</si>
  <si>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</si>
  <si>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</si>
  <si>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</si>
  <si>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</si>
  <si>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</si>
  <si>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</si>
  <si>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</si>
  <si>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</si>
  <si>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</si>
  <si>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</si>
  <si>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</si>
  <si>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</si>
  <si>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</si>
  <si>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</si>
  <si>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</si>
  <si>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</si>
  <si>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</si>
  <si>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</si>
  <si>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</si>
  <si>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</si>
  <si>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</si>
  <si>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</si>
  <si>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</si>
  <si>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</si>
  <si>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</si>
  <si>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</si>
  <si>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</si>
  <si>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</si>
  <si>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</si>
  <si>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</si>
  <si>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</si>
  <si>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</si>
  <si>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</si>
  <si>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</si>
  <si>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</si>
  <si>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</si>
  <si>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</si>
  <si>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</si>
  <si>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</si>
  <si>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</si>
  <si>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</si>
  <si>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</si>
  <si>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</si>
  <si>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</si>
  <si>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</si>
  <si>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</si>
  <si>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</si>
  <si>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</si>
  <si>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</si>
  <si>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</si>
  <si>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</si>
  <si>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</si>
  <si>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</si>
  <si>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</si>
  <si>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</si>
  <si>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</si>
  <si>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</si>
  <si>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</si>
  <si>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</si>
  <si>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</si>
  <si>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</si>
  <si>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</si>
  <si>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</si>
  <si>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</si>
  <si>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</si>
  <si>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</si>
  <si>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</si>
  <si>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</si>
  <si>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</si>
  <si>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</si>
  <si>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</si>
  <si>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</si>
  <si>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</si>
  <si>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</si>
  <si>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</si>
  <si>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</si>
  <si>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</si>
  <si>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</si>
  <si>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</si>
  <si>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</si>
  <si>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</si>
  <si>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</si>
  <si>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</si>
  <si>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</si>
  <si>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</si>
  <si>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</si>
  <si>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</si>
  <si>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</si>
  <si>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</si>
  <si>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</si>
  <si>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</si>
  <si>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</si>
  <si>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</si>
  <si>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</si>
  <si>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</si>
  <si>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</si>
  <si>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</si>
  <si>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</si>
  <si>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</si>
  <si>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</si>
  <si>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</si>
  <si>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</si>
  <si>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</si>
  <si>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</si>
  <si>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</si>
  <si>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</si>
  <si>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</si>
  <si>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</si>
  <si>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</si>
  <si>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</si>
  <si>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</si>
  <si>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</si>
  <si>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</si>
  <si>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</si>
  <si>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</si>
  <si>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</si>
  <si>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</si>
  <si>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</si>
  <si>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</si>
  <si>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</si>
  <si>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</si>
  <si>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</si>
  <si>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</si>
  <si>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</si>
  <si>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</si>
  <si>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</si>
  <si>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</si>
  <si>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</si>
  <si>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</si>
  <si>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</si>
  <si>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</si>
  <si>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</si>
  <si>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</si>
  <si>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</si>
  <si>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</si>
  <si>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</si>
  <si>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</si>
  <si>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</si>
  <si>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</si>
  <si>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</si>
  <si>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</si>
  <si>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</si>
  <si>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</si>
  <si>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</si>
  <si>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</si>
  <si>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</si>
  <si>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</si>
  <si>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</si>
  <si>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</si>
  <si>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</si>
  <si>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</si>
  <si>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</si>
  <si>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</si>
  <si>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</si>
  <si>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</si>
  <si>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</si>
  <si>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</si>
  <si>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</si>
  <si>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</si>
  <si>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</si>
  <si>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</si>
  <si>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</si>
  <si>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</si>
  <si>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</si>
  <si>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</si>
  <si>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</si>
  <si>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</si>
  <si>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</si>
  <si>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</si>
  <si>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</si>
  <si>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</si>
  <si>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</si>
  <si>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</si>
  <si>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</si>
  <si>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</si>
  <si>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</si>
  <si>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</si>
  <si>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</si>
  <si>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</si>
  <si>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</si>
  <si>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</si>
  <si>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</si>
  <si>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</si>
  <si>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</si>
  <si>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</si>
  <si>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</si>
  <si>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</si>
  <si>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</si>
  <si>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</si>
  <si>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</si>
  <si>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</si>
  <si>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</si>
  <si>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</si>
  <si>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</si>
  <si>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</si>
  <si>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</si>
  <si>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</si>
  <si>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</si>
  <si>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</si>
  <si>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</si>
  <si>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</si>
  <si>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</si>
  <si>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</si>
  <si>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</si>
  <si>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</si>
  <si>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</si>
  <si>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</si>
  <si>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</si>
  <si>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</si>
  <si>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</si>
  <si>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</si>
  <si>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</si>
  <si>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</si>
  <si>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</si>
  <si>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</si>
  <si>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</si>
  <si>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</si>
  <si>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</si>
  <si>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</si>
  <si>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</si>
  <si>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</si>
  <si>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</si>
  <si>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</si>
  <si>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</si>
  <si>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</si>
  <si>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</si>
  <si>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</si>
  <si>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</si>
  <si>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</si>
  <si>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</si>
  <si>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</si>
  <si>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</si>
  <si>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</si>
  <si>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</si>
  <si>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</si>
  <si>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</si>
  <si>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</si>
  <si>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</si>
  <si>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</si>
  <si>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</si>
  <si>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</si>
  <si>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</si>
  <si>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</si>
  <si>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</si>
  <si>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</si>
  <si>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</si>
  <si>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</si>
  <si>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</si>
  <si>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</si>
  <si>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</si>
  <si>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</si>
  <si>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</si>
  <si>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</si>
  <si>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</si>
  <si>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</si>
  <si>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</si>
  <si>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</si>
  <si>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</si>
  <si>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</si>
  <si>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</si>
  <si>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</si>
  <si>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</si>
  <si>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</si>
  <si>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</si>
  <si>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</si>
  <si>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</si>
  <si>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</si>
  <si>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</si>
  <si>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</si>
  <si>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</si>
  <si>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</si>
  <si>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</si>
  <si>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</si>
  <si>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</si>
  <si>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</si>
  <si>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</si>
  <si>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</si>
  <si>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</si>
  <si>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</si>
  <si>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</si>
  <si>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</si>
  <si>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</si>
  <si>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</si>
  <si>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</si>
  <si>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</si>
  <si>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</si>
  <si>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</si>
  <si>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</si>
  <si>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</si>
  <si>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</si>
  <si>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</si>
  <si>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</si>
  <si>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</si>
  <si>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</si>
  <si>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</si>
  <si>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</si>
  <si>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</si>
  <si>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</si>
  <si>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</si>
  <si>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</si>
  <si>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</si>
  <si>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</si>
  <si>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</si>
  <si>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</si>
  <si>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</si>
  <si>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</si>
  <si>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</si>
  <si>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</si>
  <si>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</si>
  <si>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</si>
  <si>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</si>
  <si>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</si>
  <si>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</si>
  <si>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</si>
  <si>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</si>
  <si>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</si>
  <si>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</si>
  <si>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</si>
  <si>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</si>
  <si>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</si>
  <si>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</si>
  <si>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</si>
  <si>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</si>
  <si>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</si>
  <si>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</si>
  <si>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</si>
  <si>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</si>
  <si>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</si>
  <si>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</si>
  <si>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</si>
  <si>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</si>
  <si>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</si>
  <si>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</si>
  <si>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</si>
  <si>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</si>
  <si>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</si>
  <si>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</si>
  <si>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</si>
  <si>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</si>
  <si>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</si>
  <si>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</si>
  <si>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</si>
  <si>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</si>
  <si>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</si>
  <si>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</si>
  <si>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</si>
  <si>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</si>
  <si>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</si>
  <si>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</si>
  <si>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</si>
  <si>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</si>
  <si>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</si>
  <si>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</si>
  <si>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</si>
  <si>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</si>
  <si>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</si>
  <si>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</si>
  <si>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</si>
  <si>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</si>
  <si>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</si>
  <si>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</si>
  <si>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</si>
  <si>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</si>
  <si>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</si>
  <si>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</si>
  <si>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</si>
  <si>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</si>
  <si>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</si>
  <si>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</si>
  <si>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</si>
  <si>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</si>
  <si>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</si>
  <si>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</si>
  <si>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</si>
  <si>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</si>
  <si>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</si>
  <si>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</si>
  <si>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</si>
  <si>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</si>
  <si>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</si>
  <si>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</si>
  <si>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</si>
  <si>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</si>
  <si>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</si>
  <si>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</si>
  <si>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</si>
  <si>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</si>
  <si>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</si>
  <si>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</si>
  <si>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</si>
  <si>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</si>
  <si>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</si>
  <si>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</si>
  <si>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</si>
  <si>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</si>
  <si>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</si>
  <si>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</si>
  <si>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</si>
  <si>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</si>
  <si>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</si>
  <si>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</si>
  <si>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</si>
  <si>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</si>
  <si>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</si>
  <si>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</si>
  <si>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</si>
  <si>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</si>
  <si>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</si>
  <si>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</si>
  <si>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</si>
  <si>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</si>
  <si>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</si>
  <si>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</si>
  <si>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</si>
  <si>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</si>
  <si>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</si>
  <si>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</si>
  <si>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</si>
  <si>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</si>
  <si>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</si>
  <si>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</si>
  <si>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</si>
  <si>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</si>
  <si>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</si>
  <si>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</si>
  <si>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</si>
  <si>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</si>
  <si>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</si>
  <si>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</si>
  <si>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</si>
  <si>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</si>
  <si>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</si>
  <si>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</si>
  <si>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</si>
  <si>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</si>
  <si>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</si>
  <si>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</si>
  <si>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</si>
  <si>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</si>
  <si>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</si>
  <si>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</si>
  <si>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</si>
  <si>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</si>
  <si>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</si>
  <si>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</si>
  <si>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</si>
  <si>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</si>
  <si>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</si>
  <si>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</si>
  <si>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</si>
  <si>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</si>
  <si>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</si>
  <si>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</si>
  <si>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</si>
  <si>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</si>
  <si>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</si>
  <si>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</si>
  <si>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</si>
  <si>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</si>
  <si>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</si>
  <si>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</si>
  <si>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</si>
  <si>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</si>
  <si>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</si>
  <si>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</si>
  <si>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</si>
  <si>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</si>
  <si>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</si>
  <si>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</si>
  <si>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</si>
  <si>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</si>
  <si>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</si>
  <si>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</si>
  <si>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</si>
  <si>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</si>
  <si>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</si>
  <si>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</si>
  <si>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</si>
  <si>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</si>
  <si>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</si>
  <si>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</si>
  <si>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</si>
  <si>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</si>
  <si>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</si>
  <si>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</si>
  <si>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</si>
  <si>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</si>
  <si>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</si>
  <si>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</si>
  <si>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</si>
  <si>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</si>
  <si>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</si>
  <si>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</si>
  <si>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</si>
  <si>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</si>
  <si>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</si>
  <si>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</si>
  <si>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</si>
  <si>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</si>
  <si>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</si>
  <si>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</si>
  <si>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</si>
  <si>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</si>
  <si>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</si>
  <si>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</si>
  <si>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</si>
  <si>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</si>
  <si>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</si>
  <si>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</si>
  <si>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</si>
  <si>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</si>
  <si>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</si>
  <si>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</si>
  <si>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</si>
  <si>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</si>
  <si>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</si>
  <si>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</si>
  <si>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</si>
  <si>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</si>
  <si>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</si>
  <si>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</si>
  <si>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</si>
  <si>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</si>
  <si>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</si>
  <si>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</si>
  <si>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</si>
  <si>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</si>
  <si>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</si>
  <si>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</si>
  <si>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</si>
  <si>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</si>
  <si>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</si>
  <si>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</si>
  <si>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</si>
  <si>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</si>
  <si>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</si>
  <si>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</si>
  <si>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</si>
  <si>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</si>
  <si>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</si>
  <si>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</si>
  <si>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</si>
  <si>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</si>
  <si>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</si>
  <si>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</si>
  <si>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</si>
  <si>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</si>
  <si>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</si>
  <si>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</si>
  <si>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</si>
  <si>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</si>
  <si>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</si>
  <si>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</si>
  <si>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</si>
  <si>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</si>
  <si>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</si>
  <si>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</si>
  <si>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</si>
  <si>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</si>
  <si>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</si>
  <si>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</si>
  <si>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</si>
  <si>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</si>
  <si>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</si>
  <si>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</si>
  <si>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</si>
  <si>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</si>
  <si>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</si>
  <si>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</si>
  <si>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</si>
  <si>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</si>
  <si>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</si>
  <si>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</si>
  <si>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</si>
  <si>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</si>
  <si>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</si>
  <si>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</si>
  <si>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</si>
  <si>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</si>
  <si>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</si>
  <si>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</si>
  <si>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</si>
  <si>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</si>
  <si>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</si>
  <si>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</si>
  <si>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</si>
  <si>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</si>
  <si>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</si>
  <si>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</si>
  <si>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</si>
  <si>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</si>
  <si>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</si>
  <si>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</si>
  <si>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</si>
  <si>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</si>
  <si>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</si>
  <si>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</si>
  <si>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</si>
  <si>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</si>
  <si>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</si>
  <si>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</si>
  <si>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</si>
  <si>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</si>
  <si>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</si>
  <si>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</si>
  <si>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</si>
  <si>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</si>
  <si>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</si>
  <si>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</si>
  <si>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</si>
  <si>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</si>
  <si>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</si>
  <si>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</si>
  <si>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</si>
  <si>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</si>
  <si>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</si>
  <si>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</si>
  <si>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</si>
  <si>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</si>
  <si>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</si>
  <si>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</si>
  <si>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</si>
  <si>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</si>
  <si>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</si>
  <si>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</si>
  <si>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</si>
  <si>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</si>
  <si>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</si>
  <si>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</si>
  <si>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</si>
  <si>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</si>
  <si>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</si>
  <si>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</si>
  <si>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</si>
  <si>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</si>
  <si>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</si>
  <si>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</si>
  <si>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</si>
  <si>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</si>
  <si>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</si>
  <si>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</si>
  <si>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</si>
  <si>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</si>
  <si>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</si>
  <si>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</si>
  <si>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</si>
  <si>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</si>
  <si>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</si>
  <si>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</si>
  <si>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</si>
  <si>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</si>
  <si>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</si>
  <si>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</si>
  <si>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</si>
  <si>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</si>
  <si>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</si>
  <si>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</si>
  <si>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</si>
  <si>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</si>
  <si>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</si>
  <si>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</si>
  <si>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</si>
  <si>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</si>
  <si>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</si>
  <si>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</si>
  <si>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</si>
  <si>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</si>
  <si>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</si>
  <si>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</si>
  <si>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</si>
  <si>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</si>
  <si>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</si>
  <si>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</si>
  <si>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</si>
  <si>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</si>
  <si>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</si>
  <si>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</si>
  <si>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</si>
  <si>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</si>
  <si>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</si>
  <si>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</si>
  <si>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</si>
  <si>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</si>
  <si>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</si>
  <si>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</si>
  <si>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</si>
  <si>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</si>
  <si>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</si>
  <si>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</si>
  <si>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</si>
  <si>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</si>
  <si>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</si>
  <si>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</si>
  <si>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</si>
  <si>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</si>
  <si>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</si>
  <si>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</si>
  <si>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</si>
  <si>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</si>
  <si>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</si>
  <si>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</si>
  <si>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</si>
  <si>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</si>
  <si>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</si>
  <si>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</si>
  <si>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</si>
  <si>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</si>
  <si>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</si>
  <si>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</si>
  <si>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</si>
  <si>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</si>
  <si>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</si>
  <si>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</si>
  <si>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</si>
  <si>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</si>
  <si>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</si>
  <si>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</si>
  <si>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</si>
  <si>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</si>
  <si>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</si>
  <si>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</si>
  <si>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</si>
  <si>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</si>
  <si>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</si>
  <si>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</si>
  <si>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</si>
  <si>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</si>
  <si>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</si>
  <si>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</si>
  <si>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</si>
  <si>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</si>
  <si>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</si>
  <si>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</si>
  <si>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</si>
  <si>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</si>
  <si>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</si>
  <si>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</si>
  <si>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</si>
  <si>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</si>
  <si>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</si>
  <si>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</si>
  <si>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</si>
  <si>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</si>
  <si>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</si>
  <si>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</si>
  <si>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</si>
  <si>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</si>
  <si>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</si>
  <si>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</si>
  <si>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</si>
  <si>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</si>
  <si>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</si>
  <si>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</si>
  <si>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</si>
  <si>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</si>
  <si>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</si>
  <si>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</si>
  <si>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</si>
  <si>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</si>
  <si>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</si>
  <si>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</si>
  <si>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</si>
  <si>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</si>
  <si>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</si>
  <si>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</si>
  <si>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</si>
  <si>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</si>
  <si>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</si>
  <si>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</si>
  <si>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</si>
  <si>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</si>
  <si>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</si>
  <si>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</si>
  <si>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</si>
  <si>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</si>
  <si>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</si>
  <si>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</si>
  <si>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</si>
  <si>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</si>
  <si>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</si>
  <si>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</si>
  <si>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</si>
  <si>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</si>
  <si>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</si>
  <si>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</si>
  <si>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</si>
  <si>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</si>
  <si>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</si>
  <si>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</si>
  <si>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</si>
  <si>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</si>
  <si>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</si>
  <si>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</si>
  <si>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</si>
  <si>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</si>
  <si>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</si>
  <si>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</si>
  <si>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</si>
  <si>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</si>
  <si>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</si>
  <si>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</si>
  <si>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</si>
  <si>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</si>
  <si>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</si>
  <si>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</si>
  <si>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</si>
  <si>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</si>
  <si>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</si>
  <si>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</si>
  <si>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</si>
  <si>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</si>
  <si>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</si>
  <si>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</si>
  <si>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</si>
  <si>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</si>
  <si>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</si>
  <si>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</si>
  <si>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</si>
  <si>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</si>
  <si>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</si>
  <si>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</si>
  <si>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</si>
  <si>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</si>
  <si>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</si>
  <si>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</si>
  <si>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</si>
  <si>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</si>
  <si>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</si>
  <si>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</si>
  <si>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</si>
  <si>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</si>
  <si>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</si>
  <si>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</si>
  <si>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</si>
  <si>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</si>
  <si>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</si>
  <si>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</si>
  <si>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</si>
  <si>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</si>
  <si>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</si>
  <si>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</si>
  <si>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</si>
  <si>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</si>
  <si>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</si>
  <si>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</si>
  <si>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</si>
  <si>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</si>
  <si>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</si>
  <si>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</si>
  <si>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</si>
  <si>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</si>
  <si>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</si>
  <si>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</si>
  <si>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</si>
  <si>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</si>
  <si>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</si>
  <si>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</si>
  <si>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</si>
  <si>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</si>
  <si>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</si>
  <si>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</si>
  <si>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</si>
  <si>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</si>
  <si>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</si>
  <si>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</si>
  <si>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</si>
  <si>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</si>
  <si>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</si>
  <si>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</si>
  <si>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</si>
  <si>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</si>
  <si>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</si>
  <si>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</si>
  <si>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</si>
  <si>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</si>
  <si>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</si>
  <si>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</si>
  <si>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</si>
  <si>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</si>
  <si>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</si>
  <si>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</si>
  <si>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</si>
  <si>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</si>
  <si>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</si>
  <si>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</si>
  <si>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</si>
  <si>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</si>
  <si>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</si>
  <si>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</si>
  <si>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</si>
  <si>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</si>
  <si>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</si>
  <si>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</si>
  <si>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</si>
  <si>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</si>
  <si>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</si>
  <si>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</si>
  <si>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</si>
  <si>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</si>
  <si>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</si>
  <si>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</si>
  <si>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</si>
  <si>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</si>
  <si>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</si>
  <si>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</si>
  <si>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</si>
  <si>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</si>
  <si>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</si>
  <si>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</si>
  <si>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</si>
  <si>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</si>
  <si>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</si>
  <si>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</si>
  <si>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</si>
  <si>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</si>
  <si>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</si>
  <si>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</si>
  <si>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</si>
  <si>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</si>
  <si>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</si>
  <si>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</si>
  <si>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</si>
  <si>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</si>
  <si>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</si>
  <si>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</si>
  <si>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</si>
  <si>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</si>
  <si>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</si>
  <si>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</si>
  <si>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</si>
  <si>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</si>
  <si>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</si>
  <si>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</si>
  <si>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</si>
  <si>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</si>
  <si>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</si>
  <si>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</si>
  <si>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</si>
  <si>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</si>
  <si>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</si>
  <si>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</si>
  <si>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</si>
  <si>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</si>
  <si>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</si>
  <si>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</si>
  <si>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</si>
  <si>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</si>
  <si>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</si>
  <si>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</si>
  <si>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</si>
  <si>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</si>
  <si>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</si>
  <si>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</si>
  <si>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</si>
  <si>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</si>
  <si>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</si>
  <si>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</si>
  <si>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</si>
  <si>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</si>
  <si>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</si>
  <si>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</si>
  <si>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</si>
  <si>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</si>
  <si>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</si>
  <si>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</si>
  <si>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</si>
  <si>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</si>
  <si>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</si>
  <si>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</si>
  <si>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</si>
  <si>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</si>
  <si>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</si>
  <si>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</si>
  <si>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</si>
  <si>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</si>
  <si>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</si>
  <si>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</si>
  <si>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</si>
  <si>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</si>
  <si>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</si>
  <si>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</si>
  <si>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</si>
  <si>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</si>
  <si>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</si>
  <si>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</si>
  <si>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</si>
  <si>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</si>
  <si>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</si>
  <si>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</si>
  <si>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</si>
  <si>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</si>
  <si>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</si>
  <si>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</si>
  <si>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</si>
  <si>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</si>
  <si>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</si>
  <si>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</si>
  <si>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</si>
  <si>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</si>
  <si>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</si>
  <si>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</si>
  <si>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</si>
  <si>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</si>
  <si>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</si>
  <si>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</si>
  <si>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</si>
  <si>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</si>
  <si>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</si>
  <si>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</si>
  <si>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</si>
  <si>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</si>
  <si>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</si>
  <si>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</si>
  <si>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</si>
  <si>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</si>
  <si>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</si>
  <si>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</si>
  <si>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</si>
  <si>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</si>
  <si>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</si>
  <si>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</si>
  <si>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</si>
  <si>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</si>
  <si>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</si>
  <si>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</si>
  <si>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</si>
  <si>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</si>
  <si>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</si>
  <si>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</si>
  <si>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</si>
  <si>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</si>
  <si>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</si>
  <si>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</si>
  <si>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</si>
  <si>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</si>
  <si>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</si>
  <si>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</si>
  <si>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</si>
  <si>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</si>
  <si>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</si>
  <si>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</si>
  <si>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</si>
  <si>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</si>
  <si>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</si>
  <si>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</si>
  <si>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</si>
  <si>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</si>
  <si>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</si>
  <si>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</si>
  <si>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</si>
  <si>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</si>
  <si>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</si>
  <si>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</si>
  <si>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</si>
  <si>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</si>
  <si>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</si>
  <si>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</si>
  <si>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</si>
  <si>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</si>
  <si>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</si>
  <si>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</si>
  <si>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</si>
  <si>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</si>
  <si>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</si>
  <si>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</si>
  <si>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</si>
  <si>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</si>
  <si>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</si>
  <si>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</si>
  <si>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</si>
  <si>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</si>
  <si>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</si>
  <si>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</si>
  <si>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</si>
  <si>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</si>
  <si>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</si>
  <si>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</si>
  <si>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</si>
  <si>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</si>
  <si>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</si>
  <si>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</si>
  <si>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</si>
  <si>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</si>
  <si>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</si>
  <si>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</si>
  <si>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</si>
  <si>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</si>
  <si>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</si>
  <si>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</si>
  <si>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</si>
  <si>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</si>
  <si>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</si>
  <si>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</si>
  <si>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</si>
  <si>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</si>
  <si>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</si>
  <si>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</si>
  <si>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</si>
  <si>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</si>
  <si>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</si>
  <si>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</si>
  <si>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</si>
  <si>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</si>
  <si>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</si>
  <si>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</si>
  <si>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</si>
  <si>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</si>
  <si>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</si>
  <si>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</si>
  <si>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</si>
  <si>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</si>
  <si>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</si>
  <si>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</si>
  <si>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</si>
  <si>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</si>
  <si>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</si>
  <si>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</si>
  <si>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</si>
  <si>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</si>
  <si>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</si>
  <si>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</si>
  <si>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</si>
  <si>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</si>
  <si>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</si>
  <si>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</si>
  <si>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</si>
  <si>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</si>
  <si>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</si>
  <si>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</si>
  <si>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</si>
  <si>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</si>
  <si>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</si>
  <si>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</si>
  <si>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</si>
  <si>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</si>
  <si>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</si>
  <si>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</si>
  <si>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</si>
  <si>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</si>
  <si>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</si>
  <si>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</si>
  <si>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</si>
  <si>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</si>
  <si>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</si>
  <si>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</si>
  <si>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</si>
  <si>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</si>
  <si>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</si>
  <si>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</si>
  <si>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</si>
  <si>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</si>
  <si>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</si>
  <si>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</si>
  <si>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</si>
  <si>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</si>
  <si>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</si>
  <si>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</si>
  <si>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</si>
  <si>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</si>
  <si>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</si>
  <si>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</si>
  <si>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</si>
  <si>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</si>
  <si>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</si>
  <si>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</si>
  <si>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</si>
  <si>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</si>
  <si>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</si>
  <si>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</si>
  <si>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</si>
  <si>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</si>
  <si>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</si>
  <si>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</si>
  <si>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</si>
  <si>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</si>
  <si>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</si>
  <si>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</si>
  <si>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</si>
  <si>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</si>
  <si>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</si>
  <si>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</si>
  <si>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</si>
  <si>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</si>
  <si>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</si>
  <si>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</si>
  <si>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</si>
  <si>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</si>
  <si>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</si>
  <si>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</si>
  <si>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</si>
  <si>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</si>
  <si>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</si>
  <si>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</si>
  <si>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</si>
  <si>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</si>
  <si>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</si>
  <si>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</si>
  <si>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</si>
  <si>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</si>
  <si>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</si>
  <si>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</si>
  <si>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</si>
  <si>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</si>
  <si>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</si>
  <si>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</si>
  <si>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</si>
  <si>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</si>
  <si>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</si>
  <si>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</si>
  <si>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</si>
  <si>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</si>
  <si>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</si>
  <si>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</si>
  <si>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</si>
  <si>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</si>
  <si>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</si>
  <si>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</si>
  <si>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</si>
  <si>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</si>
  <si>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</si>
  <si>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</si>
  <si>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</si>
  <si>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</si>
  <si>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</si>
  <si>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</si>
  <si>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</si>
  <si>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</si>
  <si>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</si>
  <si>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</si>
  <si>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</si>
  <si>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</si>
  <si>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</si>
  <si>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</si>
  <si>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</si>
  <si>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</si>
  <si>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</si>
  <si>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</si>
  <si>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</si>
  <si>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</si>
  <si>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</si>
  <si>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</si>
  <si>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</si>
  <si>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</si>
  <si>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</si>
  <si>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</si>
  <si>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</si>
  <si>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</si>
  <si>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</si>
  <si>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</si>
  <si>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</si>
  <si>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</si>
  <si>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</si>
  <si>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</si>
  <si>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</si>
  <si>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</si>
  <si>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</si>
  <si>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</si>
  <si>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</si>
  <si>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</si>
  <si>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</si>
  <si>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</si>
  <si>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</si>
  <si>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</si>
  <si>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</si>
  <si>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</si>
  <si>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</si>
  <si>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</si>
  <si>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</si>
  <si>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</si>
  <si>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</si>
  <si>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</si>
  <si>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</si>
  <si>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</si>
  <si>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</si>
  <si>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</si>
  <si>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</si>
  <si>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</si>
  <si>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</si>
  <si>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</si>
  <si>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</si>
  <si>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</si>
  <si>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</si>
  <si>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</si>
  <si>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</si>
  <si>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</si>
  <si>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</si>
  <si>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</si>
  <si>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</si>
  <si>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</si>
  <si>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</si>
  <si>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</si>
  <si>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</si>
  <si>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</si>
  <si>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</si>
  <si>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</si>
  <si>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</si>
  <si>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</si>
  <si>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</si>
  <si>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</si>
  <si>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</si>
  <si>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</si>
  <si>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</si>
  <si>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</si>
  <si>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</si>
  <si>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</si>
  <si>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</si>
  <si>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</si>
  <si>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</si>
  <si>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</si>
  <si>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</si>
  <si>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</si>
  <si>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</si>
  <si>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</si>
  <si>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</si>
  <si>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</si>
  <si>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</si>
  <si>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</si>
  <si>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</si>
  <si>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</si>
  <si>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</si>
  <si>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</si>
  <si>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</si>
  <si>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</si>
  <si>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</si>
  <si>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</si>
  <si>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</si>
  <si>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</si>
  <si>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</si>
  <si>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</si>
  <si>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</si>
  <si>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</si>
  <si>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</si>
  <si>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</si>
  <si>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</si>
  <si>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</si>
  <si>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</si>
  <si>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</si>
  <si>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</si>
  <si>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</si>
  <si>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</si>
  <si>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</si>
  <si>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</si>
  <si>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</si>
  <si>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</si>
  <si>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</si>
  <si>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</si>
  <si>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</si>
  <si>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</si>
  <si>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</si>
  <si>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</si>
  <si>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</si>
  <si>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</si>
  <si>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</si>
  <si>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</si>
  <si>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</si>
  <si>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</si>
  <si>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</si>
  <si>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</si>
  <si>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</si>
  <si>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</si>
  <si>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</si>
  <si>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</si>
  <si>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</si>
  <si>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</si>
  <si>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</si>
  <si>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</si>
  <si>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</si>
  <si>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</si>
  <si>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</si>
  <si>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</si>
  <si>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</si>
  <si>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</si>
  <si>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</si>
  <si>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</si>
  <si>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</si>
  <si>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</si>
  <si>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</si>
  <si>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</si>
  <si>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</si>
  <si>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</si>
  <si>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</si>
  <si>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</si>
  <si>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</si>
  <si>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</si>
  <si>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</si>
  <si>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</si>
  <si>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</si>
  <si>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</si>
  <si>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</si>
  <si>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</si>
  <si>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</si>
  <si>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</si>
  <si>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</si>
  <si>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</si>
  <si>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</si>
  <si>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</si>
  <si>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</si>
  <si>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</si>
  <si>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</si>
  <si>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</si>
  <si>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</si>
  <si>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</si>
  <si>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</si>
  <si>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</si>
  <si>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</si>
  <si>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</si>
  <si>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</si>
  <si>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</si>
  <si>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</si>
  <si>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</si>
  <si>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</si>
  <si>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</si>
  <si>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</si>
  <si>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</si>
  <si>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</si>
  <si>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</si>
  <si>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</si>
  <si>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</si>
  <si>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</si>
  <si>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</si>
  <si>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</si>
  <si>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</si>
  <si>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</si>
  <si>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</si>
  <si>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</si>
  <si>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</si>
  <si>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</si>
  <si>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</si>
  <si>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</si>
  <si>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</si>
  <si>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</si>
  <si>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</si>
  <si>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</si>
  <si>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</si>
  <si>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</si>
  <si>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</si>
  <si>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</si>
  <si>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</si>
  <si>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</si>
  <si>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</si>
  <si>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</si>
  <si>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</si>
  <si>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</si>
  <si>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</si>
  <si>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</si>
  <si>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</si>
  <si>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</si>
  <si>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</si>
  <si>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</si>
  <si>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</si>
  <si>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</si>
  <si>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</si>
  <si>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</si>
  <si>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</si>
  <si>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</si>
  <si>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</si>
  <si>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</si>
  <si>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</si>
  <si>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</si>
  <si>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</si>
  <si>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</si>
  <si>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</si>
  <si>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</si>
  <si>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</si>
  <si>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</si>
  <si>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</si>
  <si>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</si>
  <si>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</si>
  <si>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</si>
  <si>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</si>
  <si>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</si>
  <si>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</si>
  <si>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</si>
  <si>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</si>
  <si>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</si>
  <si>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</si>
  <si>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</si>
  <si>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</si>
  <si>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</si>
  <si>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</si>
  <si>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</si>
  <si>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</si>
  <si>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</si>
  <si>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</si>
  <si>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</si>
  <si>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</si>
  <si>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</si>
  <si>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</si>
  <si>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</si>
  <si>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</si>
  <si>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</si>
  <si>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</si>
  <si>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</si>
  <si>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</si>
  <si>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</si>
  <si>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</si>
  <si>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</si>
  <si>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</si>
  <si>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</si>
  <si>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</si>
  <si>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</si>
  <si>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</si>
  <si>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</si>
  <si>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</si>
  <si>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</si>
  <si>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</si>
  <si>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</si>
  <si>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</si>
  <si>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</si>
  <si>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</si>
  <si>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</si>
  <si>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</si>
  <si>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</si>
  <si>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</si>
  <si>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</si>
  <si>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</si>
  <si>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</si>
  <si>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</si>
  <si>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</si>
  <si>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</si>
  <si>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</si>
  <si>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</si>
  <si>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</si>
  <si>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</si>
  <si>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</si>
  <si>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</si>
  <si>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</si>
  <si>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</si>
  <si>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</si>
  <si>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</si>
  <si>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</si>
  <si>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</si>
  <si>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</si>
  <si>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</si>
  <si>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</si>
  <si>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</si>
  <si>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</si>
  <si>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</si>
  <si>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</si>
  <si>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</si>
  <si>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</si>
  <si>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</si>
  <si>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</si>
  <si>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</si>
  <si>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</si>
  <si>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</si>
  <si>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</si>
  <si>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</si>
  <si>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</si>
  <si>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</si>
  <si>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</si>
  <si>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</si>
  <si>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</si>
  <si>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</si>
  <si>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</si>
  <si>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</si>
  <si>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</si>
  <si>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</si>
  <si>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</si>
  <si>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</si>
  <si>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</si>
  <si>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</si>
  <si>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</si>
  <si>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</si>
  <si>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</si>
  <si>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</si>
  <si>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</si>
  <si>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</si>
  <si>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</si>
  <si>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</si>
  <si>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</si>
  <si>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</si>
  <si>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</si>
  <si>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</si>
  <si>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</si>
  <si>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</si>
  <si>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</si>
  <si>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</si>
  <si>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</si>
  <si>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</si>
  <si>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</si>
  <si>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</si>
  <si>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</si>
  <si>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</si>
  <si>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</si>
  <si>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</si>
  <si>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</si>
  <si>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</si>
  <si>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</si>
  <si>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</si>
  <si>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</si>
  <si>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</si>
  <si>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</si>
  <si>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</si>
  <si>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</si>
  <si>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</si>
  <si>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</si>
  <si>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</si>
  <si>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</si>
  <si>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</si>
  <si>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</si>
  <si>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</si>
  <si>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</si>
  <si>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</si>
  <si>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</si>
  <si>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</si>
  <si>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</si>
  <si>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</si>
  <si>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</si>
  <si>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</si>
  <si>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</si>
  <si>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</si>
  <si>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</si>
  <si>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</si>
  <si>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</si>
  <si>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</si>
  <si>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</si>
  <si>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</si>
  <si>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</si>
  <si>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</si>
  <si>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</si>
  <si>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</si>
  <si>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</si>
  <si>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</si>
  <si>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</si>
  <si>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</si>
  <si>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</si>
  <si>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</si>
  <si>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</si>
  <si>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</si>
  <si>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</si>
  <si>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</si>
  <si>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</si>
  <si>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</si>
  <si>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</si>
  <si>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</si>
  <si>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</si>
  <si>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</si>
  <si>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</si>
  <si>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</si>
  <si>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</si>
  <si>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</si>
  <si>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</si>
  <si>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</si>
  <si>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</si>
  <si>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</si>
  <si>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</si>
  <si>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</si>
  <si>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</si>
  <si>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</si>
  <si>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</si>
  <si>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</si>
  <si>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</si>
  <si>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</si>
  <si>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</si>
  <si>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</si>
  <si>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</si>
  <si>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</si>
  <si>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</si>
  <si>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</si>
  <si>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</si>
  <si>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</si>
  <si>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</si>
  <si>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</si>
  <si>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</si>
  <si>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</si>
  <si>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</si>
  <si>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</si>
  <si>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</si>
  <si>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</si>
  <si>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</si>
  <si>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</si>
  <si>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</si>
  <si>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</si>
  <si>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</si>
  <si>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</si>
  <si>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</si>
  <si>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</si>
  <si>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</si>
  <si>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</si>
  <si>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</si>
  <si>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</si>
  <si>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</si>
  <si>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</si>
  <si>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</si>
  <si>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</si>
  <si>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</si>
  <si>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</si>
  <si>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</si>
  <si>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</si>
  <si>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</si>
  <si>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</si>
  <si>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</si>
  <si>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</si>
  <si>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</si>
  <si>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</si>
  <si>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</si>
  <si>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</si>
  <si>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</si>
  <si>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</si>
  <si>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</si>
  <si>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</si>
  <si>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</si>
  <si>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</si>
  <si>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</si>
  <si>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</si>
  <si>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</si>
  <si>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</si>
  <si>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</si>
  <si>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</si>
  <si>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</si>
  <si>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</si>
  <si>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</si>
  <si>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</si>
  <si>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</si>
  <si>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</si>
  <si>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</si>
  <si>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</si>
  <si>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</si>
  <si>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</si>
  <si>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</si>
  <si>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</si>
  <si>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</si>
  <si>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</si>
  <si>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</si>
  <si>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</si>
  <si>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</si>
  <si>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</si>
  <si>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</si>
  <si>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</si>
  <si>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</si>
  <si>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</si>
  <si>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</si>
  <si>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</si>
  <si>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</si>
  <si>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</si>
  <si>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</si>
  <si>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</si>
  <si>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</si>
  <si>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</si>
  <si>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</si>
  <si>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</si>
  <si>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</si>
  <si>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</si>
  <si>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</si>
  <si>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</si>
  <si>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</si>
  <si>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</si>
  <si>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</si>
  <si>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</si>
  <si>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</si>
  <si>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</si>
  <si>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</si>
  <si>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</si>
  <si>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</si>
  <si>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</si>
  <si>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</si>
  <si>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</si>
  <si>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</si>
  <si>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</si>
  <si>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</si>
  <si>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</si>
  <si>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</si>
  <si>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</si>
  <si>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</si>
  <si>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</si>
  <si>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</si>
  <si>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</si>
  <si>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</si>
  <si>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</si>
  <si>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</si>
  <si>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</si>
  <si>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</si>
  <si>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</si>
  <si>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</si>
  <si>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</si>
  <si>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</si>
  <si>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</si>
  <si>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</si>
  <si>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</si>
  <si>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</si>
  <si>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</si>
  <si>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</si>
  <si>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</si>
  <si>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</si>
  <si>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</si>
  <si>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</si>
  <si>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</si>
  <si>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</si>
  <si>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</si>
  <si>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</si>
  <si>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</si>
  <si>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</si>
  <si>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</si>
  <si>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</si>
  <si>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</si>
  <si>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</si>
  <si>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</si>
  <si>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</si>
  <si>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</si>
  <si>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</si>
  <si>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</si>
  <si>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</si>
  <si>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</si>
  <si>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</si>
  <si>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</si>
  <si>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</si>
  <si>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</si>
  <si>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</si>
  <si>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</si>
  <si>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</si>
  <si>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</si>
  <si>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</si>
  <si>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</si>
  <si>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</si>
  <si>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</si>
  <si>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</si>
  <si>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</si>
  <si>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</si>
  <si>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</si>
  <si>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</si>
  <si>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</si>
  <si>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</si>
  <si>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</si>
  <si>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</si>
  <si>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</si>
  <si>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</si>
  <si>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</si>
  <si>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</si>
  <si>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</si>
  <si>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</si>
  <si>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</si>
  <si>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</si>
  <si>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</si>
  <si>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</si>
  <si>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</si>
  <si>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</si>
  <si>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</si>
  <si>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</si>
  <si>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</si>
  <si>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</si>
  <si>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</si>
  <si>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</si>
  <si>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</si>
  <si>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</si>
  <si>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</si>
  <si>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</si>
  <si>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</si>
  <si>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</si>
  <si>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</si>
  <si>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</si>
  <si>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</si>
  <si>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</si>
  <si>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</si>
  <si>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</si>
  <si>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</si>
  <si>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</si>
  <si>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</si>
  <si>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</si>
  <si>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</si>
  <si>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</si>
  <si>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</si>
  <si>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</si>
  <si>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</si>
  <si>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</si>
  <si>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</si>
  <si>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</si>
  <si>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</si>
  <si>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</si>
  <si>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</si>
  <si>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</si>
  <si>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</si>
  <si>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</si>
  <si>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</si>
  <si>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</si>
  <si>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</si>
  <si>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</si>
  <si>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</si>
  <si>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</si>
  <si>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</si>
  <si>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</si>
  <si>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</si>
  <si>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</si>
  <si>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</si>
  <si>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</si>
  <si>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</si>
  <si>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</si>
  <si>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</si>
  <si>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</si>
  <si>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</si>
  <si>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</si>
  <si>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</si>
  <si>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</si>
  <si>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</si>
  <si>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</si>
  <si>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</si>
  <si>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</si>
  <si>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</si>
  <si>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</si>
  <si>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</si>
  <si>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</si>
  <si>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</si>
  <si>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</si>
  <si>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</si>
  <si>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</si>
  <si>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</si>
  <si>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</si>
  <si>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</si>
  <si>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</si>
  <si>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</si>
  <si>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</si>
  <si>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</si>
  <si>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</si>
  <si>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</si>
  <si>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</si>
  <si>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</si>
  <si>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</si>
  <si>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</si>
  <si>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</si>
  <si>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</si>
  <si>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</si>
  <si>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</si>
  <si>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</si>
  <si>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</si>
  <si>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</si>
  <si>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</si>
  <si>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</si>
  <si>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</si>
  <si>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</si>
  <si>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</si>
  <si>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</si>
  <si>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</si>
  <si>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</si>
  <si>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</si>
  <si>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</si>
  <si>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</si>
  <si>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</si>
  <si>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</si>
  <si>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</si>
  <si>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</si>
  <si>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</si>
  <si>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</si>
  <si>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</si>
  <si>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</si>
  <si>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</si>
  <si>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</si>
  <si>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</si>
  <si>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</si>
  <si>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</si>
  <si>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</si>
  <si>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</si>
  <si>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</si>
  <si>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</si>
  <si>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</si>
  <si>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</si>
  <si>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</si>
  <si>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</si>
  <si>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</si>
  <si>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</si>
  <si>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</si>
  <si>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</si>
  <si>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</si>
  <si>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</si>
  <si>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</si>
  <si>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</si>
  <si>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</si>
  <si>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</si>
  <si>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</si>
  <si>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</si>
  <si>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</si>
  <si>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</si>
  <si>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</si>
  <si>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</si>
  <si>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</si>
  <si>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</si>
  <si>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</si>
  <si>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</si>
  <si>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</si>
  <si>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</si>
  <si>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</si>
  <si>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</si>
  <si>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</si>
  <si>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</si>
  <si>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</si>
  <si>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</si>
  <si>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</si>
  <si>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</si>
  <si>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</si>
  <si>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</si>
  <si>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</si>
  <si>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</si>
  <si>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</si>
  <si>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</si>
  <si>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</si>
  <si>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</si>
  <si>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</si>
  <si>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</si>
  <si>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</si>
  <si>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</si>
  <si>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</si>
  <si>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</si>
  <si>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</si>
  <si>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</si>
  <si>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</si>
  <si>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</si>
  <si>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</si>
  <si>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</si>
  <si>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</si>
  <si>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</si>
  <si>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</si>
  <si>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</si>
  <si>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</si>
  <si>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</si>
  <si>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</si>
  <si>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</si>
  <si>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</si>
  <si>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</si>
  <si>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</si>
  <si>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</si>
  <si>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</si>
  <si>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</si>
  <si>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</si>
  <si>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</si>
  <si>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</si>
  <si>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</si>
  <si>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</si>
  <si>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</si>
  <si>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</si>
  <si>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</si>
  <si>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</si>
  <si>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</si>
  <si>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</si>
  <si>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</si>
  <si>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</si>
  <si>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</si>
  <si>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</si>
  <si>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</si>
  <si>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</si>
  <si>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</si>
  <si>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</si>
  <si>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</si>
  <si>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</si>
  <si>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</si>
  <si>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</si>
  <si>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</si>
  <si>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</si>
  <si>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</si>
  <si>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</si>
  <si>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</si>
  <si>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</si>
  <si>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</si>
  <si>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</si>
  <si>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</si>
  <si>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</si>
  <si>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</si>
  <si>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</si>
  <si>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</si>
  <si>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</si>
  <si>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</si>
  <si>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</si>
  <si>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</si>
  <si>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</si>
  <si>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</si>
  <si>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</si>
  <si>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</si>
  <si>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</si>
  <si>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</si>
  <si>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</si>
  <si>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</si>
  <si>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</si>
  <si>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</si>
  <si>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</si>
  <si>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</si>
  <si>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</si>
  <si>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</si>
  <si>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</si>
  <si>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</si>
  <si>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</si>
  <si>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</si>
  <si>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</si>
  <si>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</si>
  <si>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</si>
  <si>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</si>
  <si>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</si>
  <si>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</si>
  <si>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</si>
  <si>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</si>
  <si>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</si>
  <si>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</si>
  <si>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</si>
  <si>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</si>
  <si>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</si>
  <si>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</si>
  <si>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</si>
  <si>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</si>
  <si>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</si>
  <si>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</si>
  <si>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</si>
  <si>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</si>
  <si>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</si>
  <si>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</si>
  <si>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</si>
  <si>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</si>
  <si>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</si>
  <si>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</si>
  <si>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</si>
  <si>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</si>
  <si>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</si>
  <si>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</si>
  <si>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</si>
  <si>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</si>
  <si>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</si>
  <si>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</si>
  <si>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</si>
  <si>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</si>
  <si>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</si>
  <si>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</si>
  <si>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</si>
  <si>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</si>
  <si>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</si>
  <si>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</si>
  <si>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</si>
  <si>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</si>
  <si>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</si>
  <si>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</si>
  <si>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</si>
  <si>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</si>
  <si>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</si>
  <si>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</si>
  <si>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</si>
  <si>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</si>
  <si>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</si>
  <si>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</si>
  <si>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</si>
  <si>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</si>
  <si>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</si>
  <si>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</si>
  <si>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</si>
  <si>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</si>
  <si>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</si>
  <si>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</si>
  <si>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</si>
  <si>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</si>
  <si>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</si>
  <si>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</si>
  <si>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</si>
  <si>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</si>
  <si>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</si>
  <si>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</si>
  <si>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</si>
  <si>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</si>
  <si>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</si>
  <si>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</si>
  <si>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</si>
  <si>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</si>
  <si>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</si>
  <si>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</si>
  <si>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</si>
  <si>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</si>
  <si>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</si>
  <si>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</si>
  <si>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</si>
  <si>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</si>
  <si>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</si>
  <si>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</si>
  <si>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</si>
  <si>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</si>
  <si>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</si>
  <si>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</si>
  <si>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</si>
  <si>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</si>
  <si>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</si>
  <si>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</si>
  <si>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</si>
  <si>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</si>
  <si>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</si>
  <si>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</si>
  <si>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</si>
  <si>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</si>
  <si>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</si>
  <si>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</si>
  <si>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</si>
  <si>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</si>
  <si>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</si>
  <si>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</si>
  <si>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</si>
  <si>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</si>
  <si>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</si>
  <si>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</si>
  <si>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</si>
  <si>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</si>
  <si>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</si>
  <si>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</si>
  <si>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</si>
  <si>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</si>
  <si>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</si>
  <si>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</si>
  <si>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</si>
  <si>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</si>
  <si>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</si>
  <si>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</si>
  <si>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</si>
  <si>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</si>
  <si>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</si>
  <si>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</si>
  <si>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</si>
  <si>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</si>
  <si>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</si>
  <si>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</si>
  <si>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</si>
  <si>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</si>
  <si>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</si>
  <si>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</si>
  <si>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</si>
  <si>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</si>
  <si>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</si>
  <si>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</si>
  <si>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</si>
  <si>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</si>
  <si>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</si>
  <si>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</si>
  <si>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</si>
  <si>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</si>
  <si>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</si>
  <si>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</si>
  <si>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</si>
  <si>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</si>
  <si>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</si>
  <si>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</si>
  <si>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</si>
  <si>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</si>
  <si>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</si>
  <si>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</si>
  <si>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</si>
  <si>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</si>
  <si>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</si>
  <si>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</si>
  <si>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</si>
  <si>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</si>
  <si>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</si>
  <si>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</si>
  <si>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</si>
  <si>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</si>
  <si>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</si>
  <si>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</si>
  <si>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</si>
  <si>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</si>
  <si>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</si>
  <si>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</si>
  <si>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</si>
  <si>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</si>
  <si>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</si>
  <si>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</si>
  <si>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</si>
  <si>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</si>
  <si>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</si>
  <si>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</si>
  <si>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</si>
  <si>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</si>
  <si>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</si>
  <si>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</si>
  <si>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</si>
  <si>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</si>
  <si>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</si>
  <si>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</si>
  <si>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</si>
  <si>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</si>
  <si>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</si>
  <si>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</si>
  <si>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</si>
  <si>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</si>
  <si>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</si>
  <si>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</si>
  <si>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</si>
  <si>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</si>
  <si>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</si>
  <si>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</si>
  <si>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</si>
  <si>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</si>
  <si>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</si>
  <si>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</si>
  <si>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</si>
  <si>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</si>
  <si>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</si>
  <si>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</si>
  <si>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</si>
  <si>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</si>
  <si>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</si>
  <si>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</si>
  <si>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</si>
  <si>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</si>
  <si>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</si>
  <si>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</si>
  <si>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</si>
  <si>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</si>
  <si>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</si>
  <si>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</si>
  <si>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</si>
  <si>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</si>
  <si>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</si>
  <si>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</si>
  <si>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</si>
  <si>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</si>
  <si>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</si>
  <si>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</si>
  <si>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</si>
  <si>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</si>
  <si>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</si>
  <si>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</si>
  <si>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</si>
  <si>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</si>
  <si>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</si>
  <si>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</si>
  <si>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</si>
  <si>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</si>
  <si>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</si>
  <si>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</si>
  <si>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</si>
  <si>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</si>
  <si>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</si>
  <si>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</si>
  <si>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</si>
  <si>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</si>
  <si>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</si>
  <si>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</si>
  <si>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</si>
  <si>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</si>
  <si>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</si>
  <si>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</si>
  <si>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</si>
  <si>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</si>
  <si>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</si>
  <si>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</si>
  <si>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</si>
  <si>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</si>
  <si>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</si>
  <si>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</si>
  <si>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</si>
  <si>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</si>
  <si>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</si>
  <si>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</si>
  <si>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</si>
  <si>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</si>
  <si>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</si>
  <si>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</si>
  <si>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</si>
  <si>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</si>
  <si>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</si>
  <si>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</si>
  <si>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</si>
  <si>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</si>
  <si>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</si>
  <si>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</si>
  <si>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</si>
  <si>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</si>
  <si>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</si>
  <si>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</si>
  <si>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</si>
  <si>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</si>
  <si>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</si>
  <si>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</si>
  <si>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</si>
  <si>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</si>
  <si>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</si>
  <si>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</si>
  <si>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</si>
  <si>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</si>
  <si>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</si>
  <si>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</si>
  <si>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</si>
  <si>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</si>
  <si>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</si>
  <si>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</si>
  <si>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</si>
  <si>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</si>
  <si>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</si>
  <si>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</si>
  <si>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</si>
  <si>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</si>
  <si>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</si>
  <si>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</si>
  <si>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</si>
  <si>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</si>
  <si>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</si>
  <si>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</si>
  <si>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</si>
  <si>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</si>
  <si>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</si>
  <si>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</si>
  <si>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</si>
  <si>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</si>
  <si>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</si>
  <si>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</si>
  <si>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</si>
  <si>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</si>
  <si>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</si>
  <si>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</si>
  <si>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</si>
  <si>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</si>
  <si>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</si>
  <si>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</si>
  <si>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</si>
  <si>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</si>
  <si>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</si>
  <si>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</si>
  <si>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</si>
  <si>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</si>
  <si>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</si>
  <si>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</si>
  <si>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</si>
  <si>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</si>
  <si>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</si>
  <si>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</si>
  <si>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</si>
  <si>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</si>
  <si>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</si>
  <si>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</si>
  <si>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</si>
  <si>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</si>
  <si>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</si>
  <si>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</si>
  <si>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</si>
  <si>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</si>
  <si>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</si>
  <si>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</si>
  <si>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</si>
  <si>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</si>
  <si>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</si>
  <si>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</si>
  <si>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</si>
  <si>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</si>
  <si>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</si>
  <si>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</si>
  <si>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</si>
  <si>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</si>
  <si>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</si>
  <si>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</si>
  <si>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</si>
  <si>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</si>
  <si>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</si>
  <si>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</si>
  <si>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</si>
  <si>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</si>
  <si>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</si>
  <si>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</si>
  <si>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</si>
  <si>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</si>
  <si>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</si>
  <si>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</si>
  <si>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</si>
  <si>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</si>
  <si>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</si>
  <si>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</si>
  <si>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</si>
  <si>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</si>
  <si>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</si>
  <si>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</si>
  <si>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</si>
  <si>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</si>
  <si>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</si>
  <si>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</si>
  <si>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</si>
  <si>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</si>
  <si>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</si>
  <si>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</si>
  <si>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</si>
  <si>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</si>
  <si>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</si>
  <si>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</si>
  <si>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</si>
  <si>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</si>
  <si>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</si>
  <si>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</si>
  <si>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</si>
  <si>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</si>
  <si>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</si>
  <si>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</si>
  <si>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</si>
  <si>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</si>
  <si>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</si>
  <si>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</si>
  <si>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</si>
  <si>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</si>
  <si>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</si>
  <si>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</si>
  <si>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</si>
  <si>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</si>
  <si>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</si>
  <si>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</si>
  <si>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</si>
  <si>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</si>
  <si>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</si>
  <si>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</si>
  <si>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</si>
  <si>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</si>
  <si>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</si>
  <si>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</si>
  <si>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</si>
  <si>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</si>
  <si>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</si>
  <si>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</si>
  <si>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</si>
  <si>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</si>
  <si>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</si>
  <si>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</si>
  <si>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</si>
  <si>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</si>
  <si>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</si>
  <si>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</si>
  <si>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</si>
  <si>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</si>
  <si>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</si>
  <si>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</si>
  <si>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</si>
  <si>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</si>
  <si>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</si>
  <si>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</si>
  <si>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</si>
  <si>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</si>
  <si>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</si>
  <si>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</si>
  <si>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</si>
  <si>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</si>
  <si>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</si>
  <si>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</si>
  <si>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</si>
  <si>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</si>
  <si>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</si>
  <si>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</si>
  <si>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</si>
  <si>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</si>
  <si>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</si>
  <si>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</si>
  <si>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</si>
  <si>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</si>
  <si>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</si>
  <si>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</si>
  <si>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</si>
  <si>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</si>
  <si>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</si>
  <si>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</si>
  <si>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</si>
  <si>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</si>
  <si>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</si>
  <si>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</si>
  <si>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</si>
  <si>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</si>
  <si>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</si>
  <si>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</si>
  <si>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</si>
  <si>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</si>
  <si>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</si>
  <si>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</si>
  <si>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</si>
  <si>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</si>
  <si>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</si>
  <si>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</si>
  <si>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</si>
  <si>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</si>
  <si>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</si>
  <si>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</si>
  <si>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</si>
  <si>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</si>
  <si>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</si>
  <si>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</si>
  <si>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</si>
  <si>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</si>
  <si>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</si>
  <si>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</si>
  <si>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</si>
  <si>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</si>
  <si>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</si>
  <si>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</si>
  <si>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</si>
  <si>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</si>
  <si>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</si>
  <si>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</si>
  <si>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</si>
  <si>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</si>
  <si>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</si>
  <si>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</si>
  <si>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</si>
  <si>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</si>
  <si>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</si>
  <si>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</si>
  <si>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</si>
  <si>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</si>
  <si>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</si>
  <si>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</si>
  <si>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</si>
  <si>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</si>
  <si>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</si>
  <si>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</si>
  <si>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</si>
  <si>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</si>
  <si>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</si>
  <si>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</si>
  <si>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</si>
  <si>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</si>
  <si>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</si>
  <si>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</si>
  <si>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</si>
  <si>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</si>
  <si>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</si>
  <si>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</si>
  <si>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</si>
  <si>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</si>
  <si>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</si>
  <si>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</si>
  <si>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</si>
  <si>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</si>
  <si>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</si>
  <si>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</si>
  <si>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</si>
  <si>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</si>
  <si>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</si>
  <si>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</si>
  <si>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</si>
  <si>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</si>
  <si>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</si>
  <si>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</si>
  <si>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</si>
  <si>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</si>
  <si>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</si>
  <si>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</si>
  <si>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</si>
  <si>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</si>
  <si>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</si>
  <si>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</si>
  <si>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</si>
  <si>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</si>
  <si>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</si>
  <si>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</si>
  <si>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</si>
  <si>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</si>
  <si>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</si>
  <si>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</si>
  <si>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</si>
  <si>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</si>
  <si>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</si>
  <si>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</si>
  <si>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</si>
  <si>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</si>
  <si>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</si>
  <si>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</si>
  <si>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</si>
  <si>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</si>
  <si>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</si>
  <si>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</si>
  <si>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</si>
  <si>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</si>
  <si>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</si>
  <si>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</si>
  <si>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</si>
  <si>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</si>
  <si>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</si>
  <si>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</si>
  <si>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</si>
  <si>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</si>
  <si>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</si>
  <si>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</si>
  <si>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</si>
  <si>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</si>
  <si>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</si>
  <si>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</si>
  <si>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</si>
  <si>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</si>
  <si>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</si>
  <si>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</si>
  <si>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</si>
  <si>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</si>
  <si>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</si>
  <si>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</si>
  <si>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</si>
  <si>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</si>
  <si>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</si>
  <si>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</si>
  <si>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</si>
  <si>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</si>
  <si>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</si>
  <si>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</si>
  <si>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</si>
  <si>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</si>
  <si>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</si>
  <si>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</si>
  <si>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</si>
  <si>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</si>
  <si>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</si>
  <si>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</si>
  <si>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</si>
  <si>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</si>
  <si>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</si>
  <si>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</si>
  <si>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</si>
  <si>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</si>
  <si>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</si>
  <si>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</si>
  <si>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</si>
  <si>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</si>
  <si>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</si>
  <si>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</si>
  <si>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</si>
  <si>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</si>
  <si>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</si>
  <si>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</si>
  <si>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</si>
  <si>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</si>
  <si>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</si>
  <si>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</si>
  <si>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</si>
  <si>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</si>
  <si>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</si>
  <si>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</si>
  <si>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</si>
  <si>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</si>
  <si>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</si>
  <si>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</si>
  <si>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</si>
  <si>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</si>
  <si>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</si>
  <si>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</si>
  <si>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</si>
  <si>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</si>
  <si>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</si>
  <si>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</si>
  <si>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</si>
  <si>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</si>
  <si>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</si>
  <si>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</si>
  <si>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</si>
  <si>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</si>
  <si>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</si>
  <si>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</si>
  <si>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</si>
  <si>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</si>
  <si>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</si>
  <si>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</si>
  <si>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</si>
  <si>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</si>
  <si>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</si>
  <si>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</si>
  <si>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</si>
  <si>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</si>
  <si>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</si>
  <si>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</si>
  <si>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</si>
  <si>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</si>
  <si>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</si>
  <si>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</si>
  <si>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</si>
  <si>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</si>
  <si>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</si>
  <si>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</si>
  <si>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</si>
  <si>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</si>
  <si>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</si>
  <si>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</si>
  <si>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</si>
  <si>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</si>
  <si>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</si>
  <si>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</si>
  <si>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</si>
  <si>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</si>
  <si>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</si>
  <si>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</si>
  <si>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</si>
  <si>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</si>
  <si>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</si>
  <si>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</si>
  <si>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</si>
  <si>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</si>
  <si>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</si>
  <si>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</si>
  <si>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</si>
  <si>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</si>
  <si>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</si>
  <si>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</si>
  <si>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</si>
  <si>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</si>
  <si>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</si>
  <si>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</si>
  <si>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</si>
  <si>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</si>
  <si>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</si>
  <si>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</si>
  <si>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</si>
  <si>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</si>
  <si>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</si>
  <si>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</si>
  <si>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</si>
  <si>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</si>
  <si>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</si>
  <si>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</si>
  <si>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</si>
  <si>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</si>
  <si>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</si>
  <si>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</si>
  <si>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</si>
  <si>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</si>
  <si>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</si>
  <si>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</si>
  <si>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</si>
  <si>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</si>
  <si>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</si>
  <si>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</si>
  <si>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</si>
  <si>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</si>
  <si>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</si>
  <si>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</si>
  <si>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</si>
  <si>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</si>
  <si>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</si>
  <si>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</si>
  <si>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</si>
  <si>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</si>
  <si>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</si>
  <si>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</si>
  <si>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</si>
  <si>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</si>
  <si>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</si>
  <si>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</si>
  <si>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</si>
  <si>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</si>
  <si>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</si>
  <si>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</si>
  <si>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</si>
  <si>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</si>
  <si>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</si>
  <si>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</si>
  <si>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</si>
  <si>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</si>
  <si>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</si>
  <si>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</si>
  <si>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</si>
  <si>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</si>
  <si>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</si>
  <si>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</si>
  <si>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</si>
  <si>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</si>
  <si>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</si>
  <si>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</si>
  <si>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</si>
  <si>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</si>
  <si>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</si>
  <si>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</si>
  <si>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</si>
  <si>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</si>
  <si>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</si>
  <si>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</si>
  <si>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</si>
  <si>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</si>
  <si>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</si>
  <si>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</si>
  <si>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</si>
  <si>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</si>
  <si>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</si>
  <si>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</si>
  <si>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</si>
  <si>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</si>
  <si>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</si>
  <si>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</si>
  <si>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</si>
  <si>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</si>
  <si>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</si>
  <si>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</si>
  <si>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</si>
  <si>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</si>
  <si>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</si>
  <si>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</si>
  <si>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</si>
  <si>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</si>
  <si>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</si>
  <si>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</si>
  <si>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</si>
  <si>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</si>
  <si>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</si>
  <si>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</si>
  <si>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</si>
  <si>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</si>
  <si>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</si>
  <si>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</si>
  <si>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</si>
  <si>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</si>
  <si>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</si>
  <si>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</si>
  <si>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</si>
  <si>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</si>
  <si>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</si>
  <si>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</si>
  <si>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</si>
  <si>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</si>
  <si>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</si>
  <si>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</si>
  <si>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</si>
  <si>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</si>
  <si>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</si>
  <si>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</si>
  <si>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</si>
  <si>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</si>
  <si>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</si>
  <si>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</si>
  <si>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</si>
  <si>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</si>
  <si>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</si>
  <si>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</si>
  <si>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</si>
  <si>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</si>
  <si>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</si>
  <si>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</si>
  <si>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</si>
  <si>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</si>
  <si>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</si>
  <si>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</si>
  <si>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</si>
  <si>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</si>
  <si>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</si>
  <si>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</si>
  <si>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</si>
  <si>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</si>
  <si>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</si>
  <si>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</si>
  <si>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</si>
  <si>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</si>
  <si>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</si>
  <si>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</si>
  <si>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</si>
  <si>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</si>
  <si>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</si>
  <si>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</si>
  <si>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</si>
  <si>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</si>
  <si>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</si>
  <si>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</si>
  <si>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</si>
  <si>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</si>
  <si>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</si>
  <si>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</si>
  <si>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</si>
  <si>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</si>
  <si>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</si>
  <si>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</si>
  <si>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</si>
  <si>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</si>
  <si>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</si>
  <si>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</si>
  <si>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</si>
  <si>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</si>
  <si>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</si>
  <si>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</si>
  <si>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</si>
  <si>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</si>
  <si>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</si>
  <si>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</si>
  <si>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</si>
  <si>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</si>
  <si>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</si>
  <si>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</si>
  <si>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</si>
  <si>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</si>
  <si>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</si>
  <si>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</si>
  <si>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</si>
  <si>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</si>
  <si>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</si>
  <si>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</si>
  <si>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</si>
  <si>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</si>
  <si>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</si>
  <si>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</si>
  <si>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</si>
  <si>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</si>
  <si>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</si>
  <si>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</si>
  <si>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</si>
  <si>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</si>
  <si>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</si>
  <si>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</si>
  <si>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</si>
  <si>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</si>
  <si>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</si>
  <si>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</si>
  <si>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</si>
  <si>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</si>
  <si>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</si>
  <si>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</si>
  <si>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</si>
  <si>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</si>
  <si>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</si>
  <si>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</si>
  <si>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</si>
  <si>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</si>
  <si>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</si>
  <si>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</si>
  <si>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</si>
  <si>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</si>
  <si>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</si>
  <si>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</si>
  <si>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</si>
  <si>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</si>
  <si>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</si>
  <si>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</si>
  <si>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</si>
  <si>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</si>
  <si>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</si>
  <si>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</si>
  <si>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</si>
  <si>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</si>
  <si>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</si>
  <si>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</si>
  <si>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</si>
  <si>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</si>
  <si>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</si>
  <si>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</si>
  <si>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</si>
  <si>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</si>
  <si>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</si>
  <si>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</si>
  <si>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</si>
  <si>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</si>
  <si>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</si>
  <si>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</si>
  <si>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</si>
  <si>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</si>
  <si>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</si>
  <si>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</si>
  <si>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</si>
  <si>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</si>
  <si>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</si>
  <si>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</si>
  <si>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</si>
  <si>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</si>
  <si>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</si>
  <si>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</si>
  <si>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</si>
  <si>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</si>
  <si>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</si>
  <si>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</si>
  <si>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</si>
  <si>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</si>
  <si>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</si>
  <si>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</si>
  <si>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</si>
  <si>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</si>
  <si>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</si>
  <si>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</si>
  <si>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</si>
  <si>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</si>
  <si>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</si>
  <si>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</si>
  <si>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</si>
  <si>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</si>
  <si>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</si>
  <si>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</si>
  <si>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</si>
  <si>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</si>
  <si>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</si>
  <si>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</si>
  <si>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</si>
  <si>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</si>
  <si>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</si>
  <si>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</si>
  <si>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</si>
  <si>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</si>
  <si>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</si>
  <si>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</si>
  <si>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</si>
  <si>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</si>
  <si>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</si>
  <si>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</si>
  <si>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</si>
  <si>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</si>
  <si>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</si>
  <si>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</si>
  <si>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</si>
  <si>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</si>
  <si>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</si>
  <si>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</si>
  <si>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</si>
  <si>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</si>
  <si>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</si>
  <si>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</si>
  <si>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</si>
  <si>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</si>
  <si>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</si>
  <si>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</si>
  <si>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</si>
  <si>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</si>
  <si>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</si>
  <si>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</si>
  <si>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</si>
  <si>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</si>
  <si>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</si>
  <si>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</si>
  <si>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</si>
  <si>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</si>
  <si>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</si>
  <si>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</si>
  <si>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</si>
  <si>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</si>
  <si>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</si>
  <si>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</si>
  <si>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</si>
  <si>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</si>
  <si>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</si>
  <si>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</si>
  <si>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</si>
  <si>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</si>
  <si>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</si>
  <si>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</si>
  <si>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</si>
  <si>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</si>
  <si>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</si>
  <si>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</si>
  <si>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</si>
  <si>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</si>
  <si>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</si>
  <si>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</si>
  <si>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</si>
  <si>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</si>
  <si>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</si>
  <si>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</si>
  <si>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</si>
  <si>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</si>
  <si>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</si>
  <si>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</si>
  <si>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</si>
  <si>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</si>
  <si>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</si>
  <si>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</si>
  <si>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</si>
  <si>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</si>
  <si>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</si>
  <si>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</si>
  <si>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</si>
  <si>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</si>
  <si>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</si>
  <si>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</si>
  <si>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</si>
  <si>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</si>
  <si>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</si>
  <si>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</si>
  <si>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</si>
  <si>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</si>
  <si>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</si>
  <si>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</si>
  <si>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</si>
  <si>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</si>
  <si>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</si>
  <si>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</si>
  <si>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</si>
  <si>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</si>
  <si>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</si>
  <si>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</si>
  <si>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</si>
  <si>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</si>
  <si>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</si>
  <si>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</si>
  <si>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</si>
  <si>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</si>
  <si>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</si>
  <si>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</si>
  <si>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</si>
  <si>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</si>
  <si>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</si>
  <si>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</si>
  <si>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</si>
  <si>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</si>
  <si>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</si>
  <si>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</si>
  <si>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</si>
  <si>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</si>
  <si>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</si>
  <si>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</si>
  <si>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</si>
  <si>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</si>
  <si>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</si>
  <si>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</si>
  <si>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</si>
  <si>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</si>
  <si>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</si>
  <si>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</si>
  <si>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</si>
  <si>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</si>
  <si>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</si>
  <si>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</si>
  <si>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</si>
  <si>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</si>
  <si>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</si>
  <si>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</si>
  <si>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</si>
  <si>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</si>
  <si>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</si>
  <si>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</si>
  <si>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</si>
  <si>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</si>
  <si>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</si>
  <si>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</si>
  <si>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</si>
  <si>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</si>
  <si>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</si>
  <si>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</si>
  <si>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</si>
  <si>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</si>
  <si>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</si>
  <si>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</si>
  <si>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</si>
  <si>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</si>
  <si>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</si>
  <si>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</si>
  <si>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</si>
  <si>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</si>
  <si>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</si>
  <si>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</si>
  <si>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</si>
  <si>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</si>
  <si>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</si>
  <si>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</si>
  <si>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</si>
  <si>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</si>
  <si>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</si>
  <si>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</si>
  <si>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</si>
  <si>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</si>
  <si>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</si>
  <si>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</si>
  <si>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</si>
  <si>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</si>
  <si>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</si>
  <si>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</si>
  <si>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</si>
  <si>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</si>
  <si>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</si>
  <si>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</si>
  <si>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</si>
  <si>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</si>
  <si>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</si>
  <si>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</si>
  <si>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</si>
  <si>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</si>
  <si>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</si>
  <si>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</si>
  <si>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</si>
  <si>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</si>
  <si>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</si>
  <si>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</si>
  <si>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</si>
  <si>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</si>
  <si>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</si>
  <si>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</si>
  <si>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</si>
  <si>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</si>
  <si>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</si>
  <si>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</si>
  <si>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</si>
  <si>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</si>
  <si>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</si>
  <si>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</si>
  <si>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</si>
  <si>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</si>
  <si>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</si>
  <si>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</si>
  <si>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</si>
  <si>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</si>
  <si>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</si>
  <si>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</si>
  <si>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</si>
  <si>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</si>
  <si>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</si>
  <si>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</si>
  <si>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</si>
  <si>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</si>
  <si>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</si>
  <si>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</si>
  <si>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</si>
  <si>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</si>
  <si>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</si>
  <si>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</si>
  <si>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</si>
  <si>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</si>
  <si>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</si>
  <si>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</si>
  <si>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</si>
  <si>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</si>
  <si>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</si>
  <si>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</si>
  <si>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</si>
  <si>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</si>
  <si>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</si>
  <si>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</si>
  <si>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</si>
  <si>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</si>
  <si>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</si>
  <si>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</si>
  <si>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</si>
  <si>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</si>
  <si>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</si>
  <si>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</si>
  <si>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</si>
  <si>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</si>
  <si>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</si>
  <si>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</si>
  <si>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</si>
  <si>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</si>
  <si>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</si>
  <si>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</si>
  <si>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</si>
  <si>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</si>
  <si>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</si>
  <si>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</si>
  <si>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</si>
  <si>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</si>
  <si>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</si>
  <si>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</si>
  <si>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</si>
  <si>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</si>
  <si>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</si>
  <si>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</si>
  <si>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</si>
  <si>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</si>
  <si>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</si>
  <si>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</si>
  <si>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</si>
  <si>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</si>
  <si>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</si>
  <si>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</si>
  <si>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</si>
  <si>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</si>
  <si>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</si>
  <si>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no pcm</t>
  </si>
  <si>
    <t xml:space="preserve">NA </t>
  </si>
  <si>
    <t>team at site TS ,Unauthorized entrance for site as some one try to vandaliz power cable</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</si>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</sst>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7" totalsRowShown="0" headerRowDxfId="174" dataDxfId="173" headerRowBorderDxfId="171" tableBorderDxfId="172" totalsRowBorderDxfId="170">
  <autoFilter ref="A1:L14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4" totalsRowShown="0" headerRowDxfId="157" dataDxfId="156" headerRowBorderDxfId="154" tableBorderDxfId="155" totalsRowBorderDxfId="153">
  <autoFilter ref="A1:CJ18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6" totalsRowShown="0" headerRowDxfId="64" dataDxfId="63" headerRowBorderDxfId="61" tableBorderDxfId="62">
  <autoFilter ref="A1:L109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0" totalsRowShown="0" headerRowDxfId="48" dataDxfId="47" headerRowBorderDxfId="45" tableBorderDxfId="46" totalsRowBorderDxfId="44">
  <autoFilter ref="A1:L16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14" totalsRowShown="0" headerRowDxfId="31" dataDxfId="30" headerRowBorderDxfId="28" tableBorderDxfId="29">
  <autoFilter ref="A1:L41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4" totalsRowShown="0" headerRowDxfId="15" dataDxfId="14" headerRowBorderDxfId="12" tableBorderDxfId="13">
  <autoFilter ref="A1:L6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7"/>
  <sheetViews>
    <sheetView workbookViewId="0">
      <selection activeCell="D4" sqref="D4"/>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9" style="50" customWidth="1"/>
    <col min="11" max="11" width="60.39843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297.04594513888878</v>
      </c>
      <c r="H2" s="78">
        <v>45662.943402777775</v>
      </c>
      <c r="I2" s="61" t="str">
        <f>IFERROR(VLOOKUP(D2,DB!A:F,6,0),"")</f>
        <v>Generator-SG</v>
      </c>
      <c r="J2" s="61" t="str">
        <f>IFERROR(VLOOKUP(D2,DB!A:G,7,0),"")</f>
        <v>Dead</v>
      </c>
      <c r="K2" s="69" t="s">
        <v>39022</v>
      </c>
      <c r="L2" s="67" t="str">
        <f>IFERROR(VLOOKUP(D2,DB!A:I,9,0),"")</f>
        <v>Latis</v>
      </c>
    </row>
    <row r="3" spans="1:15" ht="18.75" customHeight="1">
      <c r="A3" s="169" t="s">
        <v>39023</v>
      </c>
      <c r="B3" s="134" t="str">
        <f>IFERROR(VLOOKUP(D3,DB!A:K,11,0),"")</f>
        <v>R1</v>
      </c>
      <c r="C3" s="134">
        <v>1</v>
      </c>
      <c r="D3" s="134" t="s">
        <v>12294</v>
      </c>
      <c r="E3" s="135" t="s">
        <v>39021</v>
      </c>
      <c r="F3" s="136">
        <v>45959.567361111112</v>
      </c>
      <c r="G3" s="137">
        <f ca="1">IFERROR(NOW()-F3,"")</f>
        <v>0.42700972221791744</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3</v>
      </c>
      <c r="D4" s="134" t="s">
        <v>19799</v>
      </c>
      <c r="E4" s="135"/>
      <c r="F4" s="136" t="s">
        <v>39026</v>
      </c>
      <c r="G4" s="137" t="str">
        <f ca="1">IFERROR(NOW()-F4,"")</f>
        <v/>
      </c>
      <c r="H4" s="136">
        <v>45959.860381944447</v>
      </c>
      <c r="I4" s="134" t="str">
        <f>IFERROR(VLOOKUP(D4,DB!A:F,6,0),"")</f>
        <v>SCECO</v>
      </c>
      <c r="J4" s="134" t="str">
        <f>IFERROR(VLOOKUP(D4,DB!A:G,7,0),"")</f>
        <v>Vandalized</v>
      </c>
      <c r="K4" s="138" t="s">
        <v>39027</v>
      </c>
      <c r="L4" s="139" t="str">
        <f>IFERROR(VLOOKUP(D4,DB!A:I,9,0),"")</f>
        <v>Latis</v>
      </c>
    </row>
    <row r="5" spans="1:15" ht="15" customHeight="1">
      <c r="A5" s="133"/>
      <c r="B5" s="134" t="str">
        <f>IFERROR(VLOOKUP(D5,DB!A:K,11,0),"")</f>
        <v/>
      </c>
      <c r="C5" s="134"/>
      <c r="D5" s="134"/>
      <c r="E5" s="135"/>
      <c r="F5" s="136"/>
      <c r="G5" s="137">
        <f ca="1">IFERROR(NOW()-F5,"")</f>
        <v>45959.99437083333</v>
      </c>
      <c r="H5" s="136"/>
      <c r="I5" s="134" t="str">
        <f>IFERROR(VLOOKUP(D5,DB!A:F,6,0),"")</f>
        <v/>
      </c>
      <c r="J5" s="134" t="str">
        <f>IFERROR(VLOOKUP(D5,DB!A:G,7,0),"")</f>
        <v/>
      </c>
      <c r="K5" s="138"/>
      <c r="L5" s="139" t="str">
        <f>IFERROR(VLOOKUP(D5,DB!A:I,9,0),"")</f>
        <v/>
      </c>
    </row>
    <row r="6" spans="1:15" ht="15" customHeight="1">
      <c r="A6" s="133"/>
      <c r="B6" s="134" t="str">
        <f>IFERROR(VLOOKUP(D6,DB!A:K,11,0),"")</f>
        <v/>
      </c>
      <c r="C6" s="134"/>
      <c r="D6" s="171"/>
      <c r="E6" s="135"/>
      <c r="F6" s="136"/>
      <c r="G6" s="137">
        <f ca="1">IFERROR(NOW()-F6,"")</f>
        <v>45959.99437083333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45959.99437083333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45959.99437083333</v>
      </c>
      <c r="H8" s="136"/>
      <c r="I8" s="134" t="str">
        <f>IFERROR(VLOOKUP(D8,DB!A:F,6,0),"")</f>
        <v/>
      </c>
      <c r="J8" s="134" t="str">
        <f>IFERROR(VLOOKUP(D8,DB!A:G,7,0),"")</f>
        <v/>
      </c>
      <c r="K8" s="138"/>
      <c r="L8" s="139" t="str">
        <f>IFERROR(VLOOKUP(D8,DB!A:I,9,0),"")</f>
        <v/>
      </c>
    </row>
    <row r="9" spans="1:15" ht="15" customHeight="1">
      <c r="A9" s="133"/>
      <c r="B9" s="134" t="str">
        <f>IFERROR(VLOOKUP(D9,DB!A:K,11,0),"")</f>
        <v/>
      </c>
      <c r="C9" s="134"/>
      <c r="D9" s="171"/>
      <c r="E9" s="135"/>
      <c r="F9" s="136"/>
      <c r="G9" s="137">
        <f ca="1">IFERROR(NOW()-F9,"")</f>
        <v>45959.99437083333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45959.99437083333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45959.99437083333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45959.99437083333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45959.99437083333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45959.99437083333</v>
      </c>
      <c r="H14" s="136"/>
      <c r="I14" s="134" t="str">
        <f>IFERROR(VLOOKUP(D14,DB!A:F,6,0),"")</f>
        <v/>
      </c>
      <c r="J14" s="134" t="str">
        <f>IFERROR(VLOOKUP(D14,DB!A:G,7,0),"")</f>
        <v/>
      </c>
      <c r="K14" s="138"/>
      <c r="L14" s="139" t="str">
        <f>IFERROR(VLOOKUP(D14,DB!A:I,9,0),"")</f>
        <v/>
      </c>
    </row>
    <row r="15" spans="1:15" ht="15" customHeight="1">
      <c r="A15" s="145"/>
      <c r="B15" s="146" t="str">
        <f>IFERROR(VLOOKUP(D15,DB!A:K,11,0),"")</f>
        <v/>
      </c>
      <c r="C15" s="146"/>
      <c r="D15" s="146"/>
      <c r="E15" s="147"/>
      <c r="F15" s="148"/>
      <c r="G15" s="149">
        <f ca="1">IFERROR(NOW()-F15,"")</f>
        <v>45959.99437083333</v>
      </c>
      <c r="H15" s="148"/>
      <c r="I15" s="146" t="str">
        <f>IFERROR(VLOOKUP(D15,DB!A:F,6,0),"")</f>
        <v/>
      </c>
      <c r="J15" s="146" t="str">
        <f>IFERROR(VLOOKUP(D15,DB!A:G,7,0),"")</f>
        <v/>
      </c>
      <c r="K15" s="150"/>
      <c r="L15" s="151" t="str">
        <f>IFERROR(VLOOKUP(D15,DB!A:I,9,0),"")</f>
        <v/>
      </c>
    </row>
    <row r="16" spans="1:15" ht="15" customHeight="1">
      <c r="A16" s="133"/>
      <c r="B16" s="134" t="str">
        <f>IFERROR(VLOOKUP(D16,DB!A:K,11,0),"")</f>
        <v/>
      </c>
      <c r="C16" s="134"/>
      <c r="D16" s="134"/>
      <c r="E16" s="135"/>
      <c r="F16" s="136"/>
      <c r="G16" s="137">
        <f ca="1">IFERROR(NOW()-F16,"")</f>
        <v>45959.99437083333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45959.99437083333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45959.99437083333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45959.99437083333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45959.99437083333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45959.99437083333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45959.99437083333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80"/>
      <c r="E23" s="135"/>
      <c r="F23" s="136"/>
      <c r="G23" s="137">
        <f ca="1">IFERROR(NOW()-F23,"")</f>
        <v>45959.99437083333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45959.99437083333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45959.99437083333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45959.99437083333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45959.99437083333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45959.99437083333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45959.99437083333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45959.99437083333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45959.99437083333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45959.99437083333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45959.99437083333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45959.99437083333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45959.99437083333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45959.99437083333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45959.99437083333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45959.99437083333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45959.99437083333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45959.99437083333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45959.99437083333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45959.99437083333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45959.99437083333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45959.99437083333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45959.99437083333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45959.99437083333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45959.99437083333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45959.99437083333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45959.99437083333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45959.99437083333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45959.99437083333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45959.99437083333</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45959.99437083333</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45959.99437083333</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45959.99437083333</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45959.99437083333</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45959.99437083333</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45959.99437083333</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45959.99437083333</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45959.99437083333</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45959.99437083333</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45959.99437083333</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45959.99437083333</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45959.99437083333</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45959.99437083333</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45959.99437083333</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45959.99437083333</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45959.99437083333</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45959.99437083333</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45959.99437083333</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45959.99437083333</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45959.99437083333</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45959.99437083333</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45959.99437083333</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45959.99437083333</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45959.99437083333</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45959.99437083333</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45959.99437083333</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45959.99437083333</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45959.99437083333</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45959.99437083333</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45959.99437083333</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45959.99437083333</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45959.99437083333</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45959.99437083333</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45959.99437083333</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45959.99437083333</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45959.99437083333</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45959.99437083333</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45959.99437083333</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45959.99437083333</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45959.99437083333</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45959.99437083333</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45959.99437083333</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45959.99437083333</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45959.99437083333</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45959.99437083333</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45959.99437083333</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45959.99437083333</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45959.99437083333</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45959.99437083333</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45959.99437083333</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45959.99437083333</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45959.99437083333</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45959.99437083333</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45959.99437083333</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45959.99437083333</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45959.99437083333</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45959.99437083333</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45959.99437083333</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45959.99437083333</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45959.99437083333</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45959.99437083333</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45959.99437083333</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45959.99437083333</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45959.99437083333</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45959.99437083333</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45959.99437083333</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45959.99437083333</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45959.99437083333</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45959.99437083333</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45959.99437083333</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45959.99437083333</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45959.99437083333</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45959.99437083333</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45959.99437083333</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45959.99437083333</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45959.99437083333</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45959.99437083333</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45959.99437083333</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45959.99437083333</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45959.99437083333</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45959.99437083333</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45959.99437083333</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45959.99437083333</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45959.99437083333</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45959.99437083333</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45959.99437083333</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45959.99437083333</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45959.99437083333</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45959.99437083333</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45959.99437083333</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45959.99437083333</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45959.99437083333</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45959.99437083333</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45959.99437083333</v>
      </c>
      <c r="H146" s="136"/>
      <c r="I146" s="134" t="str">
        <f>IFERROR(VLOOKUP(D146,DB!A:F,6,0),"")</f>
        <v/>
      </c>
      <c r="J146" s="134" t="str">
        <f>IFERROR(VLOOKUP(D146,DB!A:G,7,0),"")</f>
        <v/>
      </c>
      <c r="K146" s="138"/>
      <c r="L146" s="139" t="str">
        <f>IFERROR(VLOOKUP(D146,DB!A:I,9,0),"")</f>
        <v/>
      </c>
    </row>
    <row r="147" spans="1:12" ht="15" customHeight="1">
      <c r="A147" s="145"/>
      <c r="B147" s="146" t="str">
        <f>IFERROR(VLOOKUP(D147,DB!A:K,11,0),"")</f>
        <v/>
      </c>
      <c r="C147" s="146"/>
      <c r="D147" s="146"/>
      <c r="E147" s="147"/>
      <c r="F147" s="148"/>
      <c r="G147" s="149">
        <f ca="1">IFERROR(NOW()-F147,"")</f>
        <v>45959.99437083333</v>
      </c>
      <c r="H147" s="148"/>
      <c r="I147" s="146" t="str">
        <f>IFERROR(VLOOKUP(D147,DB!A:F,6,0),"")</f>
        <v/>
      </c>
      <c r="J147" s="146" t="str">
        <f>IFERROR(VLOOKUP(D147,DB!A:G,7,0),"")</f>
        <v/>
      </c>
      <c r="K147" s="150"/>
      <c r="L147" s="151" t="str">
        <f>IFERROR(VLOOKUP(D147,DB!A:I,9,0),"")</f>
        <v/>
      </c>
    </row>
  </sheetData>
  <customSheetViews>
    <customSheetView guid="{F6042A99-DD27-4453-835D-0834D95730CC}" filter="1" showAutoFilter="1">
      <pageMargins left="0" right="0" top="0" bottom="0" header="0" footer="0"/>
      <autoFilter ref="B1:M1" xr:uid="{739E2FE4-14F0-4CB2-A6AC-620B2CD7D133}"/>
    </customSheetView>
  </customSheetViews>
  <dataValidations count="2">
    <dataValidation allowBlank="1" showInputMessage="1" showErrorMessage="1" sqref="E1" xr:uid="{5DBA255D-CDD9-49FB-AD3C-AF70AB4EE696}"/>
    <dataValidation type="list" allowBlank="1" showInputMessage="1" showErrorMessage="1" sqref="E2:E14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4"/>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39028</v>
      </c>
      <c r="N1" s="90" t="s">
        <v>39029</v>
      </c>
      <c r="O1" s="90" t="s">
        <v>39030</v>
      </c>
      <c r="P1" s="90" t="s">
        <v>39031</v>
      </c>
      <c r="Q1" s="90" t="s">
        <v>39032</v>
      </c>
      <c r="R1" s="90" t="s">
        <v>39033</v>
      </c>
      <c r="S1" s="90" t="s">
        <v>39034</v>
      </c>
      <c r="T1" s="90" t="s">
        <v>39035</v>
      </c>
      <c r="U1" s="90" t="s">
        <v>39036</v>
      </c>
      <c r="V1" s="90" t="s">
        <v>39037</v>
      </c>
      <c r="W1" s="90" t="s">
        <v>39038</v>
      </c>
      <c r="X1" s="90" t="s">
        <v>39039</v>
      </c>
      <c r="Y1" s="90" t="s">
        <v>39040</v>
      </c>
      <c r="Z1" s="90" t="s">
        <v>39041</v>
      </c>
      <c r="AA1" s="90" t="s">
        <v>39042</v>
      </c>
      <c r="AB1" s="90" t="s">
        <v>39043</v>
      </c>
      <c r="AC1" s="90" t="s">
        <v>39044</v>
      </c>
      <c r="AD1" s="90" t="s">
        <v>39045</v>
      </c>
      <c r="AE1" s="90" t="s">
        <v>39046</v>
      </c>
      <c r="AF1" s="90" t="s">
        <v>39047</v>
      </c>
      <c r="AG1" s="90" t="s">
        <v>39048</v>
      </c>
      <c r="AH1" s="90" t="s">
        <v>39049</v>
      </c>
      <c r="AI1" s="90" t="s">
        <v>39050</v>
      </c>
      <c r="AJ1" s="90" t="s">
        <v>39051</v>
      </c>
      <c r="AK1" s="90" t="s">
        <v>39052</v>
      </c>
      <c r="AL1" s="90" t="s">
        <v>39053</v>
      </c>
      <c r="AM1" s="90" t="s">
        <v>39054</v>
      </c>
      <c r="AN1" s="90" t="s">
        <v>39055</v>
      </c>
      <c r="AO1" s="90" t="s">
        <v>39056</v>
      </c>
      <c r="AP1" s="90" t="s">
        <v>39057</v>
      </c>
      <c r="AQ1" s="90" t="s">
        <v>39058</v>
      </c>
      <c r="AR1" s="90" t="s">
        <v>39059</v>
      </c>
      <c r="AS1" s="90" t="s">
        <v>39060</v>
      </c>
      <c r="AT1" s="90" t="s">
        <v>39061</v>
      </c>
      <c r="AU1" s="90" t="s">
        <v>39062</v>
      </c>
      <c r="AV1" s="90" t="s">
        <v>39063</v>
      </c>
      <c r="AW1" s="90" t="s">
        <v>39064</v>
      </c>
      <c r="AX1" s="90" t="s">
        <v>39065</v>
      </c>
      <c r="AY1" s="90" t="s">
        <v>39066</v>
      </c>
      <c r="AZ1" s="90" t="s">
        <v>39067</v>
      </c>
      <c r="BA1" s="90" t="s">
        <v>39068</v>
      </c>
      <c r="BB1" s="90" t="s">
        <v>39069</v>
      </c>
      <c r="BC1" s="90" t="s">
        <v>39070</v>
      </c>
      <c r="BD1" s="90" t="s">
        <v>39071</v>
      </c>
      <c r="BE1" s="90" t="s">
        <v>39072</v>
      </c>
      <c r="BF1" s="90" t="s">
        <v>39073</v>
      </c>
      <c r="BG1" s="90" t="s">
        <v>39074</v>
      </c>
      <c r="BH1" s="90" t="s">
        <v>39075</v>
      </c>
      <c r="BI1" s="90" t="s">
        <v>39076</v>
      </c>
      <c r="BJ1" s="90" t="s">
        <v>39077</v>
      </c>
      <c r="BK1" s="90" t="s">
        <v>39078</v>
      </c>
      <c r="BL1" s="90" t="s">
        <v>39079</v>
      </c>
      <c r="BM1" s="90" t="s">
        <v>39080</v>
      </c>
      <c r="BN1" s="90" t="s">
        <v>39081</v>
      </c>
      <c r="BO1" s="90" t="s">
        <v>39082</v>
      </c>
      <c r="BP1" s="90" t="s">
        <v>39083</v>
      </c>
      <c r="BQ1" s="90" t="s">
        <v>39084</v>
      </c>
      <c r="BR1" s="90" t="s">
        <v>39085</v>
      </c>
      <c r="BS1" s="90" t="s">
        <v>39086</v>
      </c>
      <c r="BT1" s="90" t="s">
        <v>39087</v>
      </c>
      <c r="BU1" s="90" t="s">
        <v>39088</v>
      </c>
      <c r="BV1" s="90" t="s">
        <v>39089</v>
      </c>
      <c r="BW1" s="90" t="s">
        <v>39090</v>
      </c>
      <c r="BX1" s="90" t="s">
        <v>39091</v>
      </c>
      <c r="BY1" s="90" t="s">
        <v>39092</v>
      </c>
      <c r="BZ1" s="90" t="s">
        <v>39093</v>
      </c>
      <c r="CA1" s="90" t="s">
        <v>39094</v>
      </c>
      <c r="CB1" s="90" t="s">
        <v>39095</v>
      </c>
      <c r="CC1" s="90" t="s">
        <v>39096</v>
      </c>
      <c r="CD1" s="90" t="s">
        <v>39097</v>
      </c>
      <c r="CE1" s="90" t="s">
        <v>39098</v>
      </c>
      <c r="CF1" s="90" t="s">
        <v>39099</v>
      </c>
      <c r="CG1" s="90" t="s">
        <v>39100</v>
      </c>
      <c r="CH1" s="90" t="s">
        <v>39101</v>
      </c>
      <c r="CI1" s="90" t="s">
        <v>39102</v>
      </c>
      <c r="CJ1" s="90" t="s">
        <v>39103</v>
      </c>
    </row>
    <row r="2" spans="1:88" s="70" customFormat="1" ht="31.5" customHeight="1">
      <c r="A2" s="63" t="s">
        <v>39104</v>
      </c>
      <c r="B2" s="63" t="s">
        <v>27</v>
      </c>
      <c r="C2" s="63">
        <v>1</v>
      </c>
      <c r="D2" s="63" t="s">
        <v>19542</v>
      </c>
      <c r="E2" s="87" t="s">
        <v>39105</v>
      </c>
      <c r="F2" s="76">
        <v>45322.056979166664</v>
      </c>
      <c r="G2" s="77" t="s">
        <v>39106</v>
      </c>
      <c r="H2" s="89">
        <v>45322.050729166665</v>
      </c>
      <c r="I2" s="63" t="s">
        <v>88</v>
      </c>
      <c r="J2" s="63" t="s">
        <v>65</v>
      </c>
      <c r="K2" s="88" t="s">
        <v>39107</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39108</v>
      </c>
      <c r="B3" s="63" t="str">
        <f>IFERROR(VLOOKUP(D3,DB!A:K,11,0),"")</f>
        <v>R2</v>
      </c>
      <c r="C3" s="63">
        <v>1</v>
      </c>
      <c r="D3" s="63" t="s">
        <v>25643</v>
      </c>
      <c r="E3" s="87" t="s">
        <v>39021</v>
      </c>
      <c r="F3" s="76">
        <v>45824.999837962961</v>
      </c>
      <c r="G3" s="77">
        <f ca="1">IFERROR(NOW()-F3,"-")</f>
        <v>134.99453310185345</v>
      </c>
      <c r="H3" s="76">
        <v>45824.993587962963</v>
      </c>
      <c r="I3" s="63" t="str">
        <f>IFERROR(VLOOKUP(D3,DB!A:F,6,0),"")</f>
        <v>Generator-SG</v>
      </c>
      <c r="J3" s="63" t="str">
        <f>IFERROR(VLOOKUP(D3,DB!A:G,7,0),"")</f>
        <v>Good</v>
      </c>
      <c r="K3" s="88" t="s">
        <v>39109</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39110</v>
      </c>
      <c r="B4" s="18" t="str">
        <f>IFERROR(VLOOKUP(D4,DB!A:K,11,0),"")</f>
        <v>R2</v>
      </c>
      <c r="C4" s="18">
        <v>1</v>
      </c>
      <c r="D4" s="18" t="s">
        <v>27532</v>
      </c>
      <c r="E4" s="114" t="s">
        <v>39105</v>
      </c>
      <c r="F4" s="115">
        <v>45958.742083333331</v>
      </c>
      <c r="G4" s="116">
        <f ca="1">IFERROR(NOW()-F4,"-")</f>
        <v>1.2522874999995111</v>
      </c>
      <c r="H4" s="115">
        <v>45958.649699074071</v>
      </c>
      <c r="I4" s="18" t="str">
        <f>IFERROR(VLOOKUP(D4,DB!A:F,6,0),"")</f>
        <v>Generator-SG</v>
      </c>
      <c r="J4" s="18" t="str">
        <f>IFERROR(VLOOKUP(D4,DB!A:G,7,0),"")</f>
        <v>Dead</v>
      </c>
      <c r="K4" s="19" t="s">
        <v>39111</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45959.99437083333</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45959.99437083333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45959.99437083333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45959.99437083333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63"/>
      <c r="E9" s="114"/>
      <c r="F9" s="115"/>
      <c r="G9" s="116">
        <f ca="1">IFERROR(NOW()-F9,"-")</f>
        <v>45959.99437083333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45959.99437083333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45959.99437083333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45959.99437083333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45959.99437083333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45959.99437083333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45959.99437083333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45959.99437083333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45959.99437083333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45959.99437083333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45959.99437083333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45959.99437083333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45959.99437083333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45959.99437083333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45959.99437083333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45959.99437083333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45959.99437083333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45959.99437083333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45959.99437083333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45959.99437083333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45959.99437083333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45959.99437083333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45959.99437083333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45959.99437083333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45959.99437083333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45959.99437083333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45959.99437083333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45959.99437083333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45959.99437083333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45959.99437083333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45959.99437083333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61"/>
      <c r="B40" s="162" t="str">
        <f>IFERROR(VLOOKUP(D40,DB!A:K,11,0),"")</f>
        <v/>
      </c>
      <c r="C40" s="162"/>
      <c r="D40" s="162"/>
      <c r="E40" s="163"/>
      <c r="F40" s="164"/>
      <c r="G40" s="165">
        <f ca="1">IFERROR(NOW()-F40,"-")</f>
        <v>45959.99437083333</v>
      </c>
      <c r="H40" s="164"/>
      <c r="I40" s="162" t="str">
        <f>IFERROR(VLOOKUP(D40,DB!A:F,6,0),"")</f>
        <v/>
      </c>
      <c r="J40" s="162" t="str">
        <f>IFERROR(VLOOKUP(D40,DB!A:G,7,0),"")</f>
        <v/>
      </c>
      <c r="K40" s="166"/>
      <c r="L40" s="162" t="str">
        <f>IFERROR(VLOOKUP(D40,DB!A:I,9,0),"")</f>
        <v/>
      </c>
      <c r="M40" s="162"/>
      <c r="N40" s="162"/>
      <c r="O40" s="162"/>
      <c r="P40" s="162"/>
      <c r="Q40" s="162"/>
      <c r="R40" s="162"/>
      <c r="S40" s="162"/>
      <c r="T40" s="162"/>
      <c r="U40" s="162"/>
      <c r="V40" s="162"/>
      <c r="W40" s="162"/>
      <c r="X40" s="162"/>
      <c r="Y40" s="162"/>
      <c r="Z40" s="162"/>
      <c r="AA40" s="162"/>
      <c r="AB40" s="162"/>
      <c r="AC40" s="162"/>
      <c r="AD40" s="162"/>
      <c r="AE40" s="162"/>
      <c r="AF40" s="162"/>
      <c r="AG40" s="162"/>
      <c r="AH40" s="162"/>
      <c r="AI40" s="162"/>
      <c r="AJ40" s="162"/>
      <c r="AK40" s="162"/>
      <c r="AL40" s="162"/>
      <c r="AM40" s="162"/>
      <c r="AN40" s="162"/>
      <c r="AO40" s="162"/>
      <c r="AP40" s="162"/>
      <c r="AQ40" s="162"/>
      <c r="AR40" s="162"/>
      <c r="AS40" s="162"/>
      <c r="AT40" s="162"/>
      <c r="AU40" s="162"/>
      <c r="AV40" s="162"/>
      <c r="AW40" s="162"/>
      <c r="AX40" s="162"/>
      <c r="AY40" s="162"/>
      <c r="AZ40" s="162"/>
      <c r="BA40" s="162"/>
      <c r="BB40" s="162"/>
      <c r="BC40" s="162"/>
      <c r="BD40" s="162"/>
      <c r="BE40" s="162"/>
      <c r="BF40" s="162"/>
      <c r="BG40" s="162"/>
      <c r="BH40" s="162"/>
      <c r="BI40" s="162"/>
      <c r="BJ40" s="162"/>
      <c r="BK40" s="162"/>
      <c r="BL40" s="162"/>
      <c r="BM40" s="162"/>
      <c r="BN40" s="162"/>
      <c r="BO40" s="162"/>
      <c r="BP40" s="162"/>
      <c r="BQ40" s="162"/>
      <c r="BR40" s="162"/>
      <c r="BS40" s="162"/>
      <c r="BT40" s="162"/>
      <c r="BU40" s="162"/>
      <c r="BV40" s="162"/>
      <c r="BW40" s="162"/>
      <c r="BX40" s="162"/>
      <c r="BY40" s="162"/>
      <c r="BZ40" s="162"/>
      <c r="CA40" s="162"/>
      <c r="CB40" s="162"/>
      <c r="CC40" s="162"/>
      <c r="CD40" s="162"/>
      <c r="CE40" s="162"/>
      <c r="CF40" s="162"/>
      <c r="CG40" s="162"/>
      <c r="CH40" s="162"/>
      <c r="CI40" s="162"/>
      <c r="CJ40" s="167"/>
    </row>
    <row r="41" spans="1:88" ht="31.5" customHeight="1">
      <c r="A41" s="113"/>
      <c r="B41" s="18" t="str">
        <f>IFERROR(VLOOKUP(D41,DB!A:K,11,0),"")</f>
        <v/>
      </c>
      <c r="C41" s="18"/>
      <c r="D41" s="18"/>
      <c r="E41" s="114"/>
      <c r="F41" s="115"/>
      <c r="G41" s="116">
        <f ca="1">IFERROR(NOW()-F41,"-")</f>
        <v>45959.99437083333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45959.99437083333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45959.99437083333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45959.99437083333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45959.99437083333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45959.99437083333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45959.99437083333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45959.99437083333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45959.99437083333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45959.99437083333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45959.99437083333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45959.99437083333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45959.99437083333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45959.99437083333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45959.99437083333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45959.99437083333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45959.99437083333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45959.99437083333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45959.99437083333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45959.99437083333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45959.99437083333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45959.99437083333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45959.99437083333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45959.99437083333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45959.99437083333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45959.99437083333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45959.99437083333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45959.99437083333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45959.99437083333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45959.99437083333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45959.99437083333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45959.99437083333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45959.99437083333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45959.99437083333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45959.99437083333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45959.99437083333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45959.99437083333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45959.99437083333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45959.99437083333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45959.99437083333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45959.99437083333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45959.99437083333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45959.99437083333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45959.99437083333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45959.99437083333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45959.99437083333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45959.99437083333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45959.99437083333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45959.99437083333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45959.99437083333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45959.99437083333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45959.99437083333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45959.99437083333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45959.99437083333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45959.99437083333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45959.99437083333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45959.99437083333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45959.99437083333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45959.99437083333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45959.99437083333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45959.99437083333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45959.99437083333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45959.99437083333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45959.99437083333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45959.99437083333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45959.99437083333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45959.99437083333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45959.99437083333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45959.99437083333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45959.99437083333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45959.99437083333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45959.99437083333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45959.99437083333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45959.99437083333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45959.99437083333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45959.99437083333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45959.99437083333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45959.99437083333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45959.99437083333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45959.99437083333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45959.99437083333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45959.99437083333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45959.99437083333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45959.99437083333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45959.99437083333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45959.99437083333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45959.99437083333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45959.99437083333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45959.99437083333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45959.99437083333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45959.99437083333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45959.99437083333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45959.99437083333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45959.99437083333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45959.99437083333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45959.99437083333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45959.99437083333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45959.99437083333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45959.99437083333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45959.99437083333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45959.99437083333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45959.99437083333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45959.99437083333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45959.99437083333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45959.99437083333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45959.99437083333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45959.99437083333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45959.99437083333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45959.99437083333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45959.99437083333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45959.99437083333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45959.99437083333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45959.99437083333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45959.99437083333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45959.99437083333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45959.99437083333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45959.99437083333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45959.99437083333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45959.99437083333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45959.99437083333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45959.99437083333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45959.99437083333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45959.99437083333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45959.99437083333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45959.99437083333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45959.99437083333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45959.99437083333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45959.99437083333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45959.99437083333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45959.99437083333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45959.99437083333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45959.99437083333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45959.99437083333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45959.99437083333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45959.99437083333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45959.99437083333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45959.99437083333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45959.99437083333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45959.99437083333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45959.99437083333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45959.99437083333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45959.99437083333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45959.99437083333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61"/>
      <c r="B184" s="162" t="str">
        <f>IFERROR(VLOOKUP(D184,DB!A:K,11,0),"")</f>
        <v/>
      </c>
      <c r="C184" s="162"/>
      <c r="D184" s="162"/>
      <c r="E184" s="163"/>
      <c r="F184" s="164"/>
      <c r="G184" s="165">
        <f ca="1">IFERROR(NOW()-F184,"-")</f>
        <v>45959.99437083333</v>
      </c>
      <c r="H184" s="164"/>
      <c r="I184" s="162" t="str">
        <f>IFERROR(VLOOKUP(D184,DB!A:F,6,0),"")</f>
        <v/>
      </c>
      <c r="J184" s="162" t="str">
        <f>IFERROR(VLOOKUP(D184,DB!A:G,7,0),"")</f>
        <v/>
      </c>
      <c r="K184" s="166"/>
      <c r="L184" s="162" t="str">
        <f>IFERROR(VLOOKUP(D184,DB!A:I,9,0),"")</f>
        <v/>
      </c>
      <c r="M184" s="162"/>
      <c r="N184" s="162"/>
      <c r="O184" s="162"/>
      <c r="P184" s="162"/>
      <c r="Q184" s="162"/>
      <c r="R184" s="162"/>
      <c r="S184" s="162"/>
      <c r="T184" s="162"/>
      <c r="U184" s="162"/>
      <c r="V184" s="162"/>
      <c r="W184" s="162"/>
      <c r="X184" s="162"/>
      <c r="Y184" s="162"/>
      <c r="Z184" s="162"/>
      <c r="AA184" s="162"/>
      <c r="AB184" s="162"/>
      <c r="AC184" s="162"/>
      <c r="AD184" s="162"/>
      <c r="AE184" s="162"/>
      <c r="AF184" s="162"/>
      <c r="AG184" s="162"/>
      <c r="AH184" s="162"/>
      <c r="AI184" s="162"/>
      <c r="AJ184" s="162"/>
      <c r="AK184" s="162"/>
      <c r="AL184" s="162"/>
      <c r="AM184" s="162"/>
      <c r="AN184" s="162"/>
      <c r="AO184" s="162"/>
      <c r="AP184" s="162"/>
      <c r="AQ184" s="162"/>
      <c r="AR184" s="162"/>
      <c r="AS184" s="162"/>
      <c r="AT184" s="162"/>
      <c r="AU184" s="162"/>
      <c r="AV184" s="162"/>
      <c r="AW184" s="162"/>
      <c r="AX184" s="162"/>
      <c r="AY184" s="162"/>
      <c r="AZ184" s="162"/>
      <c r="BA184" s="162"/>
      <c r="BB184" s="162"/>
      <c r="BC184" s="162"/>
      <c r="BD184" s="162"/>
      <c r="BE184" s="162"/>
      <c r="BF184" s="162"/>
      <c r="BG184" s="162"/>
      <c r="BH184" s="162"/>
      <c r="BI184" s="162"/>
      <c r="BJ184" s="162"/>
      <c r="BK184" s="162"/>
      <c r="BL184" s="162"/>
      <c r="BM184" s="162"/>
      <c r="BN184" s="162"/>
      <c r="BO184" s="162"/>
      <c r="BP184" s="162"/>
      <c r="BQ184" s="162"/>
      <c r="BR184" s="162"/>
      <c r="BS184" s="162"/>
      <c r="BT184" s="162"/>
      <c r="BU184" s="162"/>
      <c r="BV184" s="162"/>
      <c r="BW184" s="162"/>
      <c r="BX184" s="162"/>
      <c r="BY184" s="162"/>
      <c r="BZ184" s="162"/>
      <c r="CA184" s="162"/>
      <c r="CB184" s="162"/>
      <c r="CC184" s="162"/>
      <c r="CD184" s="162"/>
      <c r="CE184" s="162"/>
      <c r="CF184" s="162"/>
      <c r="CG184" s="162"/>
      <c r="CH184" s="162"/>
      <c r="CI184" s="162"/>
      <c r="CJ184" s="167"/>
    </row>
  </sheetData>
  <dataValidations count="2">
    <dataValidation allowBlank="1" showInputMessage="1" showErrorMessage="1" sqref="E1" xr:uid="{4D935161-CDD3-4592-B877-3FB59C99E142}"/>
    <dataValidation type="list" allowBlank="1" showInputMessage="1" showErrorMessage="1" sqref="E3:E18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6"/>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7" ca="1" si="0">IFERROR(NOW()-F2,"-")</f>
        <v>45959.994371064815</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45959.994371064815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45959.994371064815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45959.994371064815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45959.994371064815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45959.994371064815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45959.994371064815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45959.994371064815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45959.994371064815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45959.994371064815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45959.994371064815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45959.994371064815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45959.994371064815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45959.994371064815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45959.994371064815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45959.994371064815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45959.994371064815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45959.994371064815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45959.994371064815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45959.994371064815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45959.994371064815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45959.994371064815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45959.994371064815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45959.994371064815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45959.994371064815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45959.994371064815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45959.994371064815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45959.994371064815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45959.994371064815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45959.994371064815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45959.994371064815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45959.994371064815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45959.994371064815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45959.994371064815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45959.994371064815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45959.994371064815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45959.994371064815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45959.994371064815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45959.994371064815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45959.994371064815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45959.994371064815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45959.994371064815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45959.994371064815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45959.994371064815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45959.994371064815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45959.994371064815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45959.994371064815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45959.994371064815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45959.994371064815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45959.994371064815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45959.994371064815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45959.994371064815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45959.994371064815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45959.994371064815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45959.994371064815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45959.994371064815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ref="G58:G121" ca="1" si="1">IFERROR(NOW()-F58,"-")</f>
        <v>45959.994371064815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45959.994371064815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45959.994371064815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45959.994371064815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45959.994371064815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45959.994371064815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45959.994371064815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45959.994371064815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45959.994371064815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45959.994371064815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45959.994371064815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45959.994371064815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45959.994371064815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45959.994371064815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45959.994371064815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45959.994371064815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45959.994371064815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45959.994371064815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45959.994371064815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45959.994371064815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45959.994371064815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45959.994371064815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45959.994371064815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45959.994371064815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45959.994371064815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45959.994371064815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45959.994371064815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45959.994371064815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45959.994371064815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45959.994371064815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45959.994371064815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45959.994371064815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45959.994371064815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45959.994371064815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45959.994371064815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45959.994371064815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45959.994371064815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45959.994371064815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45959.994371064815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45959.994371064815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45959.994371064815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45959.994371064815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45959.994371064815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45959.994371064815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45959.994371064815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45959.994371064815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45959.994371064815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45959.994371064815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45959.994371064815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45959.994371064815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45959.994371064815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45959.994371064815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45959.994371064815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45959.994371064815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45959.994371064815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45959.994371064815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45959.994371064815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45959.994371064815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45959.994371064815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45959.994371064815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45959.994371064815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45959.994371064815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45959.994371064815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45959.994371064815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ref="G122:G185" ca="1" si="2">IFERROR(NOW()-F122,"-")</f>
        <v>45959.994371064815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45959.994371064815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45959.994371064815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45959.994371064815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45959.994371064815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45959.994371064815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45959.994371064815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45959.994371064815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45959.994371064815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45959.994371064815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45959.994371064815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45959.994371064815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45959.994371064815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45959.994371064815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45959.994371064815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45959.994371064815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45959.994371064815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45959.994371064815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45959.994371064815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45959.994371064815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45959.994371064815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45959.994371064815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45959.994371064815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45959.994371064815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45959.994371064815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45959.994371064815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45959.994371064815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45959.994371064815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45959.994371064815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45959.994371064815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45959.994371064815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45959.994371064815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45959.994371064815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45959.994371064815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45959.994371064815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45959.994371064815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45959.994371064815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45959.994371064815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45959.994371064815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45959.994371064815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45959.994371064815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45959.994371064815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45959.994371064815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45959.994371064815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45959.994371064815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45959.994371064815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45959.994371064815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45959.994371064815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45959.994371064815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45959.994371064815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45959.994371064815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45959.994371064815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45959.994371064815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45959.994371064815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45959.994371064815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45959.994371064815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45959.994371064815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45959.994371064815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45959.994371064815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45959.994371064815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45959.994371064815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45959.994371064815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45959.994371064815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45959.994371064815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ref="G186:G249" ca="1" si="3">IFERROR(NOW()-F186,"-")</f>
        <v>45959.994371064815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45959.994371064815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45959.994371064815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45959.994371064815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45959.994371064815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45959.994371064815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45959.994371064815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45959.994371064815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45959.994371064815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45959.994371064815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45959.994371064815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45959.994371064815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45959.994371064815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45959.994371064815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45959.994371064815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45959.994371064815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45959.994371064815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45959.994371064815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45959.994371064815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45959.994371064815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45959.994371064815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45959.994371064815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45959.994371064815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45959.994371064815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45959.994371064815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45959.994371064815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45959.994371064815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45959.994371064815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45959.994371064815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45959.994371064815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45959.994371064815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45959.994371064815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45959.994371064815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45959.994371064815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45959.994371064815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45959.994371064815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45959.994371064815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45959.994371064815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45959.994371064815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45959.994371064815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45959.994371064815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45959.994371064815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45959.994371064815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45959.994371064815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45959.994371064815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45959.994371064815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45959.994371064815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45959.994371064815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45959.994371064815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45959.994371064815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45959.994371064815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45959.994371064815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45959.994371064815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45959.994371064815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45959.994371064815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45959.994371064815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45959.994371064815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45959.994371064815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45959.994371064815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45959.994371064815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45959.994371064815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45959.994371064815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45959.994371064815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45959.994371064815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ref="G250:G313" ca="1" si="4">IFERROR(NOW()-F250,"-")</f>
        <v>45959.994371064815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45959.994371064815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45959.994371064815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45959.994371064815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45959.994371064815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45959.994371064815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45959.994371064815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45959.994371064815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45959.994371064815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45959.994371064815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45959.994371064815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45959.994371064815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45959.994371064815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45959.994371064815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45959.994371064815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45959.994371064815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45959.994371064815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45959.994371064815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45959.994371064815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45959.994371064815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45959.994371064815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45959.994371064815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45959.994371064815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45959.994371064815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45959.994371064815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45959.994371064815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45959.994371064815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45959.994371064815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45959.994371064815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45959.994371064815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45959.994371064815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45959.994371064815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45959.994371064815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45959.994371064815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45959.994371064815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45959.994371064815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45959.994371064815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45959.994371064815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45959.994371064815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45959.994371064815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45959.994371064815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45959.994371064815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45959.994371064815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45959.994371064815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45959.994371064815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45959.994371064815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45959.994371064815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45959.994371064815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45959.994371064815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45959.994371064815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45959.994371064815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45959.994371064815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45959.994371064815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45959.994371064815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45959.994371064815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45959.994371064815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45959.994371064815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45959.994371064815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45959.994371064815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45959.994371064815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45959.994371064815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45959.994371064815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45959.994371064815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45959.994371064815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ref="G314:G377" ca="1" si="5">IFERROR(NOW()-F314,"-")</f>
        <v>45959.994371064815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45959.994371064815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45959.994371064815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45959.994371064815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45959.994371064815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45959.994371064815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45959.994371064815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45959.994371064815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45959.994371064815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45959.994371064815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45959.994371064815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45959.994371064815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45959.994371064815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45959.994371064815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45959.994371064815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45959.994371064815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45959.994371064815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45959.994371064815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45959.994371064815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45959.994371064815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45959.994371064815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45959.994371064815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45959.994371064815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45959.994371064815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45959.994371064815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45959.994371064815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45959.994371064815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45959.994371064815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45959.994371064815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45959.994371064815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45959.994371064815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45959.994371064815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45959.994371064815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45959.994371064815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45959.994371064815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45959.994371064815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45959.994371064815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45959.994371064815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45959.994371064815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45959.994371064815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45959.994371064815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45959.994371064815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45959.994371064815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45959.994371064815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45959.994371064815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45959.994371064815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45959.994371064815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45959.994371064815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45959.994371064815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45959.994371064815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45959.994371064815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45959.994371064815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45959.994371064815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45959.994371064815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45959.994371064815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45959.994371064815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45959.994371064815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45959.994371064815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45959.994371064815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45959.994371064815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45959.994371064815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45959.994371064815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45959.994371064815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45959.994371064815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ref="G378:G441" ca="1" si="6">IFERROR(NOW()-F378,"-")</f>
        <v>45959.994371064815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45959.994371064815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45959.994371064815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45959.994371064815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45959.994371064815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45959.994371064815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45959.994371064815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45959.994371064815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45959.994371064815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45959.994371064815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45959.994371064815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45959.994371064815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45959.994371064815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45959.994371064815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45959.994371064815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45959.994371064815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45959.994371064815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45959.994371064815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45959.994371064815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45959.994371064815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45959.994371064815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45959.994371064815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45959.994371064815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45959.994371064815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45959.994371064815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45959.994371064815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45959.994371064815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45959.994371064815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45959.994371064815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45959.994371064815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45959.994371064815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45959.994371064815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45959.994371064815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45959.994371064815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45959.994371064815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45959.994371064815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45959.994371064815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45959.994371064815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45959.994371064815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45959.994371064815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45959.994371064815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45959.994371064815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45959.994371064815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45959.994371064815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45959.994371064815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45959.994371064815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45959.994371064815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45959.994371064815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45959.994371064815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45959.994371064815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45959.994371064815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45959.994371064815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45959.994371064815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45959.994371064815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45959.994371064815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45959.994371064815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45959.994371064815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45959.994371064815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45959.994371064815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45959.994371064815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45959.994371064815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45959.994371064815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45959.994371064815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45959.994371064815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ref="G442:G505" ca="1" si="7">IFERROR(NOW()-F442,"-")</f>
        <v>45959.994371064815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45959.994371064815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45959.994371064815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45959.994371064815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45959.994371064815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45959.994371064815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45959.994371064815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45959.994371064815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45959.994371064815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45959.994371064815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45959.994371064815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45959.994371064815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45959.994371064815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45959.994371064815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45959.994371064815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45959.994371064815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45959.994371064815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45959.994371064815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45959.994371064815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45959.994371064815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45959.994371064815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45959.994371064815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45959.994371064815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45959.994371064815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45959.994371064815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45959.994371064815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45959.994371064815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45959.994371064815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45959.994371064815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45959.994371064815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45959.994371064815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45959.994371064815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45959.994371064815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45959.994371064815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45959.994371064815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45959.994371064815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45959.994371064815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45959.994371064815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45959.994371064815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45959.994371064815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45959.994371064815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45959.994371064815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45959.994371064815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45959.994371064815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45959.994371064815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45959.994371064815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45959.994371064815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45959.994371064815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45959.994371064815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45959.994371064815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45959.994371064815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45959.994371064815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45959.994371064815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45959.994371064815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45959.994371064815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45959.994371064815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45959.994371064815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45959.994371064815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45959.994371064815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45959.994371064815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45959.994371064815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45959.994371064815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45959.994371064815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45959.994371064815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ref="G506:G569" ca="1" si="8">IFERROR(NOW()-F506,"-")</f>
        <v>45959.994371064815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45959.994371064815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45959.994371064815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45959.994371064815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45959.994371064815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45959.994371064815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45959.994371064815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45959.994371064815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45959.994371064815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45959.994371064815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45959.994371064815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45959.994371064815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45959.994371064815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45959.994371064815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45959.994371064815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45959.994371064815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45959.994371064815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45959.994371064815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45959.994371064815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45959.994371064815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45959.994371064815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45959.994371064815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45959.994371064815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45959.994371064815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45959.994371064815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45959.994371064815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45959.994371064815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45959.994371064815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45959.994371064815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45959.994371064815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45959.994371064815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45959.994371064815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45959.994371064815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45959.994371064815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45959.994371064815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45959.994371064815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45959.994371064815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45959.994371064815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45959.994371064815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45959.994371064815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45959.994371064815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45959.994371064815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45959.994371064815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45959.994371064815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45959.994371064815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45959.994371064815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45959.994371064815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45959.994371064815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45959.994371064815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45959.994371064815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45959.994371064815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45959.994371064815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45959.994371064815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45959.994371064815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45959.994371064815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45959.994371064815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45959.994371064815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45959.994371064815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45959.994371064815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45959.994371064815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45959.994371064815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45959.994371064815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45959.994371064815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45959.994371064815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ref="G570:G633" ca="1" si="9">IFERROR(NOW()-F570,"-")</f>
        <v>45959.994371064815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45959.994371064815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45959.994371064815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45959.994371064815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45959.994371064815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45959.994371064815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45959.994371064815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45959.994371064815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45959.994371064815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45959.994371064815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45959.994371064815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45959.994371064815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45959.994371064815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45959.994371064815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45959.994371064815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45959.994371064815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45959.994371064815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45959.994371064815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45959.994371064815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45959.994371064815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45959.994371064815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45959.994371064815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45959.994371064815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45959.994371064815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45959.994371064815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45959.994371064815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45959.994371064815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45959.994371064815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45959.994371064815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45959.994371064815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45959.994371064815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45959.994371064815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45959.994371064815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45959.994371064815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45959.994371064815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45959.994371064815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45959.994371064815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45959.994371064815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45959.994371064815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45959.994371064815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45959.994371064815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45959.994371064815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45959.994371064815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45959.994371064815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45959.994371064815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45959.994371064815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45959.994371064815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45959.994371064815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45959.994371064815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45959.994371064815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45959.994371064815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45959.994371064815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45959.994371064815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45959.994371064815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45959.994371064815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45959.994371064815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45959.994371064815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45959.994371064815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45959.994371064815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45959.994371064815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45959.994371064815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45959.994371064815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45959.994371064815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45959.994371064815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ref="G634:G697" ca="1" si="10">IFERROR(NOW()-F634,"-")</f>
        <v>45959.994371064815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45959.994371064815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45959.994371064815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45959.994371064815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45959.994371064815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45959.994371064815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45959.994371064815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45959.994371064815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45959.994371064815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45959.994371064815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45959.994371064815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45959.994371064815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45959.994371064815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45959.994371064815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45959.994371064815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45959.994371064815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45959.994371064815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45959.994371064815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45959.994371064815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45959.994371064815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45959.994371064815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45959.994371064815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45959.994371064815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45959.994371064815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45959.994371064815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45959.994371064815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45959.994371064815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45959.994371064815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45959.994371064815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45959.994371064815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45959.994371064815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45959.994371064815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45959.994371064815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45959.994371064815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45959.994371064815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45959.994371064815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45959.994371064815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45959.994371064815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45959.994371064815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45959.994371064815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45959.994371064815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45959.994371064815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45959.994371064815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45959.994371064815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45959.994371064815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45959.994371064815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45959.994371064815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45959.994371064815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45959.994371064815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45959.994371064815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45959.994371064815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45959.994371064815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45959.994371064815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45959.994371064815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45959.994371064815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45959.9943712963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45959.9943712963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45959.9943712963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45959.9943712963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45959.9943712963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45959.9943712963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45959.9943712963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45959.9943712963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45959.9943712963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ref="G698:G761" ca="1" si="11">IFERROR(NOW()-F698,"-")</f>
        <v>45959.9943712963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45959.9943712963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45959.9943712963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45959.9943712963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45959.9943712963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45959.9943712963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45959.9943712963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45959.9943712963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45959.9943712963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45959.9943712963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45959.9943712963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45959.9943712963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45959.9943712963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45959.9943712963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45959.9943712963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45959.9943712963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45959.9943712963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45959.9943712963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45959.9943712963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45959.9943712963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45959.9943712963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45959.9943712963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45959.9943712963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45959.9943712963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45959.9943712963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45959.9943712963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45959.9943712963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45959.9943712963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45959.9943712963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45959.9943712963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45959.9943712963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45959.9943712963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45959.9943712963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45959.9943712963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45959.9943712963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45959.9943712963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45959.9943712963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45959.9943712963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45959.9943712963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45959.9943712963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45959.9943712963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45959.9943712963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45959.9943712963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45959.9943712963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45959.9943712963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45959.9943712963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45959.9943712963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45959.9943712963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45959.9943712963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45959.9943712963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45959.9943712963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45959.9943712963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45959.9943712963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45959.9943712963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45959.9943712963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45959.9943712963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45959.9943712963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45959.9943712963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45959.9943712963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45959.9943712963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45959.9943712963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45959.9943712963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45959.9943712963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45959.9943712963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ref="G762:G825" ca="1" si="12">IFERROR(NOW()-F762,"-")</f>
        <v>45959.9943712963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45959.9943712963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45959.9943712963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45959.9943712963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45959.9943712963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45959.9943712963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45959.9943712963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45959.9943712963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45959.9943712963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45959.9943712963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45959.9943712963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45959.9943712963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45959.9943712963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45959.9943712963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45959.9943712963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45959.9943712963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45959.9943712963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45959.9943712963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45959.9943712963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45959.9943712963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45959.9943712963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45959.9943712963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45959.9943712963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45959.9943712963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45959.9943712963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45959.9943712963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45959.9943712963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45959.9943712963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45959.9943712963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45959.9943712963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45959.9943712963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45959.9943712963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45959.9943712963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45959.9943712963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45959.9943712963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45959.9943712963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45959.9943712963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45959.9943712963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45959.9943712963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45959.9943712963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45959.9943712963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45959.9943712963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45959.9943712963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45959.9943712963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45959.9943712963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45959.9943712963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45959.9943712963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45959.9943712963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45959.9943712963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45959.9943712963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45959.9943712963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45959.9943712963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45959.9943712963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45959.9943712963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45959.9943712963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45959.9943712963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45959.9943712963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45959.9943712963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45959.9943712963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45959.9943712963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45959.9943712963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45959.9943712963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45959.9943712963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45959.9943712963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ref="G826:G889" ca="1" si="13">IFERROR(NOW()-F826,"-")</f>
        <v>45959.9943712963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45959.9943712963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45959.9943712963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45959.9943712963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45959.9943712963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45959.9943712963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45959.9943712963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45959.9943712963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45959.9943712963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45959.9943712963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45959.9943712963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45959.9943712963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45959.9943712963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45959.9943712963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45959.9943712963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45959.9943712963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45959.9943712963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45959.9943712963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45959.9943712963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45959.9943712963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45959.9943712963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45959.9943712963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45959.9943712963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45959.9943712963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45959.9943712963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45959.9943712963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45959.9943712963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45959.9943712963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45959.9943712963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45959.9943712963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45959.9943712963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45959.9943712963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45959.9943712963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45959.9943712963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45959.9943712963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45959.9943712963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45959.9943712963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45959.9943712963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45959.9943712963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45959.9943712963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45959.9943712963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45959.9943712963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45959.9943712963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45959.9943712963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45959.9943712963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45959.9943712963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45959.9943712963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45959.9943712963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45959.9943712963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45959.9943712963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45959.9943712963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45959.9943712963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45959.9943712963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45959.9943712963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45959.9943712963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45959.9943712963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45959.9943712963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45959.9943712963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45959.9943712963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45959.9943712963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45959.9943712963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45959.9943712963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45959.9943712963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45959.9943712963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ref="G890:G953" ca="1" si="14">IFERROR(NOW()-F890,"-")</f>
        <v>45959.9943712963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45959.9943712963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45959.9943712963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45959.9943712963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45959.9943712963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45959.9943712963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45959.9943712963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45959.9943712963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45959.9943712963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45959.9943712963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45959.9943712963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45959.9943712963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45959.9943712963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45959.9943712963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45959.9943712963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45959.9943712963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45959.9943712963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45959.9943712963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45959.9943712963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45959.9943712963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45959.9943712963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45959.9943712963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45959.9943712963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45959.9943712963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45959.9943712963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45959.9943712963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45959.9943712963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45959.9943712963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45959.9943712963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45959.9943712963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45959.9943712963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45959.9943712963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45959.9943712963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45959.9943712963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45959.9943712963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45959.9943712963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45959.9943712963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45959.9943712963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45959.9943712963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45959.9943712963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45959.9943712963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45959.9943712963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45959.9943712963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45959.9943712963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45959.9943712963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45959.9943712963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45959.9943712963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45959.9943712963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45959.9943712963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45959.9943712963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45959.9943712963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45959.9943712963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45959.9943712963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45959.9943712963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45959.9943712963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45959.9943712963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45959.9943712963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45959.9943712963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45959.9943712963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45959.9943712963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45959.9943712963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45959.9943712963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45959.9943712963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45959.9943712963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ref="G954:G1017" ca="1" si="15">IFERROR(NOW()-F954,"-")</f>
        <v>45959.9943712963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45959.9943712963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45959.9943712963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45959.9943712963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45959.9943712963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45959.9943712963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45959.9943712963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45959.9943712963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45959.9943712963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45959.9943712963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45959.9943712963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45959.9943712963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45959.9943712963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45959.9943712963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45959.9943712963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45959.9943712963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45959.9943712963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45959.9943712963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45959.9943712963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45959.9943712963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45959.9943712963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45959.9943712963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45959.9943712963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45959.9943712963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45959.9943712963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45959.9943712963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45959.9943712963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45959.9943712963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45959.9943712963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45959.9943712963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45959.9943712963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45959.9943712963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45959.9943712963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45959.9943712963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45959.9943712963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45959.9943712963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45959.9943712963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45959.9943712963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45959.9943712963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45959.9943712963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45959.9943712963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45959.9943712963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45959.9943712963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45959.9943712963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45959.9943712963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45959.9943712963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45959.9943712963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45959.9943712963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45959.9943712963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45959.9943712963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45959.9943712963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45959.9943712963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45959.9943712963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45959.9943712963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45959.9943712963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45959.9943712963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45959.9943712963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45959.9943712963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45959.9943712963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45959.9943712963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45959.9943712963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45959.9943712963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45959.9943712963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45959.9943712963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ref="G1018:G1081" ca="1" si="16">IFERROR(NOW()-F1018,"-")</f>
        <v>45959.9943712963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45959.9943712963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45959.9943712963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45959.9943712963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45959.9943712963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45959.9943712963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45959.9943712963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45959.9943712963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45959.9943712963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45959.9943712963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45959.9943712963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45959.9943712963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45959.9943712963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45959.9943712963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45959.9943712963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45959.9943712963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45959.9943712963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45959.9943712963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45959.9943712963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45959.9943712963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45959.9943712963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45959.9943712963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45959.9943712963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45959.9943712963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45959.9943712963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45959.9943712963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45959.9943712963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45959.9943712963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45959.9943712963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45959.9943712963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45959.9943712963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45959.9943712963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45959.9943712963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45959.9943712963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45959.9943712963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45959.9943712963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45959.9943712963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45959.9943712963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45959.9943712963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45959.9943712963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45959.9943712963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45959.9943712963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45959.9943712963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45959.9943712963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45959.9943712963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45959.9943712963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45959.9943712963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45959.9943712963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45959.9943712963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45959.9943712963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45959.9943712963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45959.9943712963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45959.9943712963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45959.9943712963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45959.9943712963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45959.9943712963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45959.9943712963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45959.9943712963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45959.9943712963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45959.9943712963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45959.9943712963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45959.9943712963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45959.9943712963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45959.9943712963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ref="G1082:G1096" ca="1" si="17">IFERROR(NOW()-F1082,"-")</f>
        <v>45959.9943712963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45959.9943712963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45959.9943712963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45959.9943712963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45959.9943712963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45959.9943712963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45959.9943712963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45959.9943712963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45959.9943712963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45959.9943712963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45959.9943712963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45959.9943712963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45959.9943712963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45959.9943712963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45959.9943712963</v>
      </c>
      <c r="H1096" s="22"/>
      <c r="I1096" s="19" t="str">
        <f>IFERROR(VLOOKUP(D1096,DB!A:F,6,0),"")</f>
        <v/>
      </c>
      <c r="J1096" s="18" t="str">
        <f>IFERROR(VLOOKUP(D1096,DB!A:G,7,0),"")</f>
        <v/>
      </c>
      <c r="K1096" s="46"/>
      <c r="L1096" s="23" t="str">
        <f>IFERROR(VLOOKUP(D1096,DB!A:I,9,0),"")</f>
        <v/>
      </c>
    </row>
  </sheetData>
  <dataValidations count="2">
    <dataValidation allowBlank="1" showInputMessage="1" showErrorMessage="1" sqref="E1" xr:uid="{5914219A-CB83-432D-936A-CC0CB6F3982A}"/>
    <dataValidation type="list" allowBlank="1" showInputMessage="1" showErrorMessage="1" sqref="E2:E109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0"/>
  <sheetViews>
    <sheetView tabSelected="1"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39112</v>
      </c>
      <c r="B2" s="94" t="str">
        <f>IFERROR(VLOOKUP(D2,DB!A:K,11,0),"")</f>
        <v>R4</v>
      </c>
      <c r="C2" s="97">
        <v>1</v>
      </c>
      <c r="D2" s="94" t="s">
        <v>35092</v>
      </c>
      <c r="E2" s="98" t="s">
        <v>39021</v>
      </c>
      <c r="F2" s="99">
        <v>45703.480717592596</v>
      </c>
      <c r="G2" s="100">
        <f ca="1">IFERROR(NOW()-F2,"")</f>
        <v>256.51365324073413</v>
      </c>
      <c r="H2" s="99">
        <v>45703.474768518521</v>
      </c>
      <c r="I2" s="99" t="str">
        <f>IFERROR(VLOOKUP(D2,DB!A:F,6,0),"")</f>
        <v>SCECO</v>
      </c>
      <c r="J2" s="99" t="str">
        <f>IFERROR(VLOOKUP(D2,DB!A:G,7,0),"")</f>
        <v>Dead</v>
      </c>
      <c r="K2" s="101" t="s">
        <v>39113</v>
      </c>
      <c r="L2" s="94" t="str">
        <f>IFERROR(VLOOKUP(D2,DB!A:I,9,0),"")</f>
        <v>Latis</v>
      </c>
    </row>
    <row r="3" spans="1:16" ht="15" customHeight="1">
      <c r="A3" s="119"/>
      <c r="B3" s="119" t="str">
        <f>IFERROR(VLOOKUP(D3,DB!A:K,11,0),"")</f>
        <v/>
      </c>
      <c r="C3" s="120"/>
      <c r="D3" s="121"/>
      <c r="E3" s="98"/>
      <c r="F3" s="123"/>
      <c r="G3" s="124">
        <f ca="1">IFERROR(NOW()-F3,"")</f>
        <v>45959.994371064815</v>
      </c>
      <c r="H3" s="123"/>
      <c r="I3" s="119" t="str">
        <f>IFERROR(VLOOKUP(D3,DB!A:F,6,0),"")</f>
        <v/>
      </c>
      <c r="J3" s="119" t="str">
        <f>IFERROR(VLOOKUP(D3,DB!A:G,7,0),"")</f>
        <v/>
      </c>
      <c r="K3" s="125"/>
      <c r="L3" s="121" t="str">
        <f>IFERROR(VLOOKUP(D3,DB!A:I,9,0),"")</f>
        <v/>
      </c>
    </row>
    <row r="4" spans="1:16" ht="15" customHeight="1">
      <c r="A4" s="119"/>
      <c r="B4" s="119" t="str">
        <f>IFERROR(VLOOKUP(D4,DB!A:K,11,0),"")</f>
        <v/>
      </c>
      <c r="C4" s="120"/>
      <c r="D4" s="94"/>
      <c r="E4" s="98"/>
      <c r="F4" s="123"/>
      <c r="G4" s="124">
        <f ca="1">IFERROR(NOW()-F4,"")</f>
        <v>45959.994371064815</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45959.994371064815</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45959.994371064815</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45959.994371064815</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45959.994371064815</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45959.994371064815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45959.994371064815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45959.994371064815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45959.994371064815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45959.994371064815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45959.994371064815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45959.994371064815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45959.994371064815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45959.994371064815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45959.994371064815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45959.994371064815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45959.994371064815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45959.994371064815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45959.994371064815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45959.994371064815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45959.994371064815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45959.994371064815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45959.994371064815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45959.994371064815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45959.994371064815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45959.994371064815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45959.994371064815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45959.994371064815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45959.994371064815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45959.994371064815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45959.994371064815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45959.994371064815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45959.994371064815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45959.994371064815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45959.994371064815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45959.994371064815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45959.994371064815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45959.994371064815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45959.994371064815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45959.994371064815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45959.994371064815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45959.994371064815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45959.994371064815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45959.994371064815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45959.994371064815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45959.994371064815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45959.994371064815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45959.994371064815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45959.994371064815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45959.994371064815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45959.994371064815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45959.994371064815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45959.994371064815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45959.994371064815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45959.994371064815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45959.994371064815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45959.994371064815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45959.994371064815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45959.994371064815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45959.994371064815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45959.994371064815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45959.994371064815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45959.994371064815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45959.994371064815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45959.994371064815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45959.994371064815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45959.994371064815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45959.994371064815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45959.994371064815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45959.994371064815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45959.994371064815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45959.994371064815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45959.994371064815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45959.994371064815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45959.994371064815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45959.994371064815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45959.994371064815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45959.994371064815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45959.994371064815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45959.994371064815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45959.994371064815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45959.994371064815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45959.994371064815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45959.994371064815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45959.994371064815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45959.994371064815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45959.994371064815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45959.994371064815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45959.994371064815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45959.994371064815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45959.994371064815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45959.994371064815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45959.994371064815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45959.994371064815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45959.994371064815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45959.994371064815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45959.994371064815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45959.994371064815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45959.994371064815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45959.994371064815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45959.994371064815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45959.994371064815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45959.994371064815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45959.994371064815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45959.994371064815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45959.994371064815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45959.994371064815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45959.994371064815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45959.994371064815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45959.994371064815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45959.994371064815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45959.994371064815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45959.994371064815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45959.994371064815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45959.994371064815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45959.994371064815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45959.994371064815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45959.994371064815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45959.994371064815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45959.994371064815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45959.994371064815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45959.994371064815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45959.994371064815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45959.994371064815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45959.994371064815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45959.994371064815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45959.994371064815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45959.994371064815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45959.994371064815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45959.994371064815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45959.994371064815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45959.994371064815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45959.994371064815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45959.994371064815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45959.994371064815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45959.994371064815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45959.994371064815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45959.994371064815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45959.994371064815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45959.994371064815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45959.994371064815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45959.994371064815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45959.994371064815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45959.994371064815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45959.994371064815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45959.994371064815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45959.994371064815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45959.994371064815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45959.994371064815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45959.994371064815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45959.994371064815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45959.994371064815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45959.994371064815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45959.994371064815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45959.994371064815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45959.994371064815</v>
      </c>
      <c r="H159" s="123"/>
      <c r="I159" s="119" t="str">
        <f>IFERROR(VLOOKUP(D159,DB!A:F,6,0),"")</f>
        <v/>
      </c>
      <c r="J159" s="119" t="str">
        <f>IFERROR(VLOOKUP(D159,DB!A:G,7,0),"")</f>
        <v/>
      </c>
      <c r="K159" s="125"/>
      <c r="L159" s="121" t="str">
        <f>IFERROR(VLOOKUP(D159,DB!A:I,9,0),"")</f>
        <v/>
      </c>
    </row>
    <row r="160" spans="1:12" ht="15" customHeight="1">
      <c r="A160" s="126"/>
      <c r="B160" s="126" t="str">
        <f>IFERROR(VLOOKUP(D160,DB!A:K,11,0),"")</f>
        <v/>
      </c>
      <c r="C160" s="127"/>
      <c r="D160" s="128"/>
      <c r="E160" s="129"/>
      <c r="F160" s="130"/>
      <c r="G160" s="131">
        <f ca="1">IFERROR(NOW()-F160,"")</f>
        <v>45959.994371064815</v>
      </c>
      <c r="H160" s="130"/>
      <c r="I160" s="126" t="str">
        <f>IFERROR(VLOOKUP(D160,DB!A:F,6,0),"")</f>
        <v/>
      </c>
      <c r="J160" s="126" t="str">
        <f>IFERROR(VLOOKUP(D160,DB!A:G,7,0),"")</f>
        <v/>
      </c>
      <c r="K160" s="132"/>
      <c r="L160" s="128" t="str">
        <f>IFERROR(VLOOKUP(D160,DB!A:I,9,0),"")</f>
        <v/>
      </c>
    </row>
  </sheetData>
  <dataValidations count="2">
    <dataValidation allowBlank="1" showInputMessage="1" showErrorMessage="1" sqref="E1" xr:uid="{A4F81451-56CC-4543-9497-104C4E44EE4B}"/>
    <dataValidation type="list" allowBlank="1" showInputMessage="1" showErrorMessage="1" sqref="E2:E5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2"/>
  <sheetViews>
    <sheetView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39114</v>
      </c>
      <c r="B2" s="37" t="str">
        <f>IFERROR(VLOOKUP(D2,DB!A:K,11,0),"")</f>
        <v>R5</v>
      </c>
      <c r="C2" s="37">
        <v>3</v>
      </c>
      <c r="D2" s="118" t="s">
        <v>36011</v>
      </c>
      <c r="E2" s="37" t="s">
        <v>39021</v>
      </c>
      <c r="F2" s="38">
        <v>45891.832060185188</v>
      </c>
      <c r="G2" s="144">
        <f ca="1">IFERROR(NOW()-F2,"")</f>
        <v>68.162310648142011</v>
      </c>
      <c r="H2" s="38">
        <v>45891.790393518517</v>
      </c>
      <c r="I2" s="37" t="str">
        <f>IFERROR(VLOOKUP(D2,DB!A:F,6,0),"")</f>
        <v>Generator-SG</v>
      </c>
      <c r="J2" s="37" t="str">
        <f>IFERROR(VLOOKUP(D2,DB!A:G,7,0),"")</f>
        <v>Vandalized</v>
      </c>
      <c r="K2" s="37" t="s">
        <v>39115</v>
      </c>
      <c r="L2" s="37" t="str">
        <f>IFERROR(VLOOKUP(D2,DB!A:I,9,0),"")</f>
        <v>Latis</v>
      </c>
      <c r="M2" s="117"/>
    </row>
    <row r="3" spans="1:13" ht="30.75">
      <c r="A3" s="37" t="s">
        <v>39116</v>
      </c>
      <c r="B3" s="37" t="str">
        <f>IFERROR(VLOOKUP(D3,DB!A:K,11,0),"")</f>
        <v>R5</v>
      </c>
      <c r="C3" s="37">
        <v>1</v>
      </c>
      <c r="D3" s="37" t="s">
        <v>33268</v>
      </c>
      <c r="E3" s="37" t="s">
        <v>39105</v>
      </c>
      <c r="F3" s="38">
        <v>45926.188877314817</v>
      </c>
      <c r="G3" s="144">
        <f t="shared" ref="G3" ca="1" si="0">IFERROR(NOW()-F3,"")</f>
        <v>33.805493518513686</v>
      </c>
      <c r="H3" s="38">
        <v>45926.158159722225</v>
      </c>
      <c r="I3" s="37" t="str">
        <f>IFERROR(VLOOKUP(D3,DB!A:F,6,0),"")</f>
        <v>SCECO</v>
      </c>
      <c r="J3" s="37" t="str">
        <f>IFERROR(VLOOKUP(D3,DB!A:G,7,0),"")</f>
        <v>Good</v>
      </c>
      <c r="K3" s="37" t="s">
        <v>39117</v>
      </c>
      <c r="L3" s="37" t="str">
        <f>IFERROR(VLOOKUP(D3,DB!A:I,9,0),"")</f>
        <v>Latis</v>
      </c>
      <c r="M3" s="117"/>
    </row>
    <row r="4" spans="1:13" ht="48" customHeight="1">
      <c r="A4" s="152" t="s">
        <v>39118</v>
      </c>
      <c r="B4" s="152" t="str">
        <f>IFERROR(VLOOKUP(D4,DB!A:K,11,0),"")</f>
        <v>R5</v>
      </c>
      <c r="C4" s="152">
        <v>1</v>
      </c>
      <c r="D4" s="152" t="s">
        <v>34758</v>
      </c>
      <c r="E4" s="152" t="s">
        <v>39105</v>
      </c>
      <c r="F4" s="153">
        <v>45948.661111111112</v>
      </c>
      <c r="G4" s="154">
        <f ca="1">IFERROR(NOW()-F4,"")</f>
        <v>11.333259722217917</v>
      </c>
      <c r="H4" s="153">
        <v>45948.661111111112</v>
      </c>
      <c r="I4" s="152" t="str">
        <f>IFERROR(VLOOKUP(D4,DB!A:F,6,0),"")</f>
        <v>SCECO</v>
      </c>
      <c r="J4" s="152" t="str">
        <f>IFERROR(VLOOKUP(D4,DB!A:G,7,0),"")</f>
        <v>Dead</v>
      </c>
      <c r="K4" s="152" t="s">
        <v>39119</v>
      </c>
      <c r="L4" s="152" t="str">
        <f>IFERROR(VLOOKUP(D4,DB!A:I,9,0),"")</f>
        <v>Latis</v>
      </c>
    </row>
    <row r="5" spans="1:13" ht="15">
      <c r="A5" s="152"/>
      <c r="B5" s="152" t="str">
        <f>IFERROR(VLOOKUP(D5,DB!A:K,11,0),"")</f>
        <v/>
      </c>
      <c r="C5" s="152"/>
      <c r="D5" s="152"/>
      <c r="E5" s="152"/>
      <c r="F5" s="153"/>
      <c r="G5" s="154">
        <f ca="1">IFERROR(NOW()-F5,"")</f>
        <v>45959.99437083333</v>
      </c>
      <c r="H5" s="153"/>
      <c r="I5" s="152" t="str">
        <f>IFERROR(VLOOKUP(D5,DB!A:F,6,0),"")</f>
        <v/>
      </c>
      <c r="J5" s="152" t="str">
        <f>IFERROR(VLOOKUP(D5,DB!A:G,7,0),"")</f>
        <v/>
      </c>
      <c r="K5" s="152"/>
      <c r="L5" s="152" t="str">
        <f>IFERROR(VLOOKUP(D5,DB!A:I,9,0),"")</f>
        <v/>
      </c>
    </row>
    <row r="6" spans="1:13" ht="15.75">
      <c r="A6" s="152"/>
      <c r="B6" s="152" t="str">
        <f>IFERROR(VLOOKUP(D6,DB!A:K,11,0),"")</f>
        <v/>
      </c>
      <c r="C6" s="152"/>
      <c r="D6" s="170"/>
      <c r="E6" s="152"/>
      <c r="F6" s="153"/>
      <c r="G6" s="154">
        <f ca="1">IFERROR(NOW()-F6,"")</f>
        <v>45959.99437083333</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45959.99437083333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45959.99437083333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45959.99437083333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45959.99437083333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45959.99437083333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45959.99437083333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45959.99437083333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45959.99437083333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45959.99437083333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45959.99437083333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45959.99437083333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45959.99437083333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45959.99437083333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45959.99437083333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45959.99437083333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45959.99437083333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45959.99437083333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45959.99437083333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45959.99437083333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45959.99437083333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45959.99437083333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45959.99437083333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45959.99437083333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45959.99437083333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45959.99437083333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45959.99437083333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45959.99437083333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45959.99437083333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45959.99437083333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45959.99437083333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45959.99437083333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45959.99437083333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45959.99437083333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45959.99437083333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45959.99437083333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45959.99437083333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45959.99437083333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45959.99437083333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45959.99437083333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45959.99437083333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45959.99437083333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45959.99437083333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45959.99437083333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45959.99437083333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45959.99437083333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45959.99437083333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45959.99437083333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45959.99437083333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45959.99437083333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45959.99437083333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45959.99437083333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45959.99437083333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45959.99437083333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45959.99437083333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45959.99437083333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45959.99437083333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45959.99437083333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45959.99437083333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45959.99437083333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45959.99437083333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45959.99437083333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45959.99437083333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45959.99437083333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45959.99437083333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45959.99437083333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45959.99437083333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45959.99437083333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45959.99437083333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45959.99437083333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45959.99437083333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45959.99437083333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45959.99437083333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45959.99437083333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45959.99437083333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45959.99437083333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45959.99437083333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45959.99437083333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45959.99437083333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45959.99437083333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45959.99437083333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45959.99437083333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45959.99437083333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45959.99437083333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45959.99437083333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45959.99437083333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45959.99437083333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45959.99437083333</v>
      </c>
      <c r="H93" s="153"/>
      <c r="I93" s="152" t="str">
        <f>IFERROR(VLOOKUP(D93,DB!A:F,6,0),"")</f>
        <v/>
      </c>
      <c r="J93" s="152" t="str">
        <f>IFERROR(VLOOKUP(D93,DB!A:G,7,0),"")</f>
        <v/>
      </c>
      <c r="K93" s="152"/>
      <c r="L93" s="152" t="str">
        <f>IFERROR(VLOOKUP(D93,DB!A:I,9,0),"")</f>
        <v/>
      </c>
    </row>
    <row r="94" spans="1:12" ht="15">
      <c r="A94" s="158"/>
      <c r="B94" s="158" t="str">
        <f>IFERROR(VLOOKUP(D94,DB!A:K,11,0),"")</f>
        <v/>
      </c>
      <c r="C94" s="158"/>
      <c r="D94" s="158"/>
      <c r="E94" s="158"/>
      <c r="F94" s="159"/>
      <c r="G94" s="160">
        <f ca="1">IFERROR(NOW()-F94,"")</f>
        <v>45959.99437083333</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45959.99437083333</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45959.99437083333</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45959.99437083333</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45959.99437083333</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45959.99437083333</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45959.99437083333</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45959.99437083333</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45959.99437083333</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45959.99437083333</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45959.99437083333</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45959.99437083333</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45959.99437083333</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45959.99437083333</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45959.99437083333</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45959.99437083333</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45959.99437083333</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45959.99437083333</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45959.99437083333</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45959.99437083333</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45959.99437083333</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45959.99437083333</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45959.99437083333</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45959.99437083333</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45959.99437083333</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45959.99437083333</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45959.99437083333</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45959.99437083333</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45959.99437083333</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45959.99437083333</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45959.99437083333</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45959.99437083333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45959.99437083333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45959.99437083333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45959.99437083333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45959.99437083333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45959.99437083333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45959.99437083333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45959.99437083333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45959.99437083333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45959.99437083333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45959.99437083333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45959.99437083333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45959.99437083333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45959.99437083333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45959.99437083333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45959.99437083333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45959.99437083333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45959.99437083333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45959.99437083333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45959.99437083333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45959.99437083333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45959.99437083333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45959.99437083333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45959.99437083333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45959.99437083333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45959.99437083333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45959.99437083333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45959.99437083333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45959.99437083333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45959.99437083333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45959.99437083333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45959.99437083333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45959.99437083333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45959.99437083333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45959.99437083333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45959.99437083333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45959.99437083333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45959.99437083333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45959.99437083333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45959.99437083333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45959.99437083333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45959.99437083333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45959.99437083333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45959.99437083333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45959.99437083333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45959.99437083333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45959.99437083333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45959.99437083333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45959.99437083333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45959.99437083333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45959.99437083333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45959.99437083333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45959.99437083333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45959.99437083333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45959.99437083333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45959.99437083333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45959.99437083333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45959.99437083333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45959.99437083333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45959.99437083333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45959.99437083333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45959.99437083333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45959.99437083333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45959.99437083333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45959.99437083333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45959.99437083333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45959.99437083333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45959.99437083333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45959.99437083333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45959.99437083333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45959.99437083333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45959.99437083333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45959.99437083333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45959.99437083333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45959.99437083333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45959.99437083333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45959.99437083333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45959.99437083333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45959.99437083333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45959.99437083333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45959.99437083333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45959.99437083333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45959.99437083333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45959.99437083333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45959.99437083333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45959.99437083333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45959.99437083333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45959.99437083333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45959.99437083333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45959.99437083333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45959.99437083333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45959.99437083333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45959.99437083333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45959.99437083333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45959.99437083333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45959.99437083333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45959.99437083333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45959.99437083333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45959.99437083333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45959.99437083333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45959.99437083333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45959.99437083333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45959.99437083333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45959.99437083333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45959.99437083333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45959.99437083333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45959.99437083333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45959.99437083333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45959.99437083333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45959.99437083333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45959.99437083333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45959.99437083333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45959.99437083333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45959.99437083333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45959.99437083333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45959.99437083333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45959.99437083333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45959.99437083333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45959.99437083333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45959.99437083333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45959.99437083333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45959.99437083333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45959.99437083333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45959.99437083333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45959.99437083333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45959.99437083333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45959.99437083333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45959.99437083333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45959.99437083333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45959.99437083333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45959.99437083333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45959.99437083333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45959.99437083333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45959.99437083333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45959.99437083333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45959.99437083333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45959.99437083333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45959.99437083333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45959.99437083333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45959.99437083333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45959.99437083333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45959.99437083333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45959.99437083333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45959.99437083333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45959.99437083333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45959.99437083333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45959.99437083333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45959.99437083333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45959.99437083333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45959.99437083333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45959.99437083333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45959.99437083333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45959.99437083333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45959.99437083333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45959.99437083333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45959.99437083333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45959.99437083333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45959.99437083333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45959.99437083333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45959.99437083333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45959.99437083333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45959.99437083333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45959.99437083333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45959.99437083333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45959.99437083333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45959.99437083333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45959.99437083333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45959.99437083333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45959.99437083333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45959.99437083333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45959.99437083333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45959.99437083333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45959.99437083333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45959.99437083333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45959.99437083333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45959.99437083333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45959.99437083333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45959.99437083333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45959.99437083333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45959.99437083333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45959.99437083333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45959.99437083333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45959.99437083333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45959.99437083333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45959.99437083333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45959.99437083333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45959.99437083333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45959.99437083333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45959.99437083333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45959.99437083333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45959.99437083333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45959.99437083333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45959.99437083333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45959.99437083333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45959.99437083333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45959.99437083333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45959.99437083333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45959.99437083333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45959.99437083333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45959.99437083333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45959.99437083333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45959.99437083333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45959.99437083333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45959.99437083333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45959.99437083333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45959.99437083333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45959.99437083333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45959.99437083333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45959.99437083333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45959.99437083333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45959.99437083333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45959.99437083333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45959.99437083333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45959.99437083333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45959.99437083333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45959.99437083333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45959.99437083333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45959.99437083333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45959.99437083333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45959.99437083333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45959.99437083333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45959.99437083333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45959.99437083333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45959.99437083333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45959.99437083333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45959.99437083333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45959.99437083333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45959.99437083333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45959.99437083333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45959.99437083333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45959.99437083333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45959.99437083333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45959.99437083333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45959.99437083333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45959.99437083333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45959.99437083333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45959.99437083333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45959.99437083333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45959.99437083333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45959.99437083333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45959.99437083333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45959.99437083333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45959.99437083333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45959.99437083333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45959.99437083333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45959.99437083333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45959.99437083333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45959.99437083333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45959.99437083333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45959.99437083333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45959.99437083333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45959.99437083333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45959.99437083333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45959.99437083333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45959.99437083333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45959.99437083333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45959.99437083333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45959.99437083333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45959.99437083333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45959.99437083333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45959.99437083333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45959.99437083333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45959.99437083333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45959.99437083333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45959.99437083333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45959.99437083333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45959.99437083333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45959.99437083333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45959.99437083333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45959.99437083333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45959.99437083333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45959.99437083333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45959.99437083333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45959.99437083333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45959.99437083333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45959.99437083333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45959.99437083333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45959.99437083333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45959.99437083333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45959.99437083333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45959.99437083333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45959.99437083333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45959.99437083333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45959.99437083333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45959.99437083333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45959.99437083333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45959.99437083333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45959.99437083333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45959.99437083333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45959.99437083333</v>
      </c>
      <c r="H414" s="159"/>
      <c r="I414" s="158" t="str">
        <f>IFERROR(VLOOKUP(D414,DB!A:F,6,0),"")</f>
        <v/>
      </c>
      <c r="J414" s="158" t="str">
        <f>IFERROR(VLOOKUP(D414,DB!A:G,7,0),"")</f>
        <v/>
      </c>
      <c r="K414" s="158"/>
      <c r="L414" s="158" t="str">
        <f>IFERROR(VLOOKUP(D414,DB!A:I,9,0),"")</f>
        <v/>
      </c>
    </row>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24" ht="15"/>
    <row r="525" ht="15"/>
    <row r="527" ht="15"/>
    <row r="528" ht="15"/>
    <row r="529" ht="15"/>
    <row r="530" ht="15"/>
    <row r="532" ht="15"/>
    <row r="533" ht="15"/>
    <row r="540" ht="15"/>
    <row r="541" ht="15"/>
    <row r="542" ht="15"/>
    <row r="543" ht="15"/>
    <row r="544" ht="15"/>
    <row r="545" ht="15"/>
    <row r="548" ht="15"/>
    <row r="549" ht="15"/>
    <row r="550" ht="15"/>
    <row r="551" ht="15"/>
    <row r="552" ht="15"/>
    <row r="553" ht="15"/>
    <row r="554" ht="15"/>
    <row r="555" ht="15"/>
    <row r="556" ht="15"/>
    <row r="557" ht="15"/>
    <row r="558" ht="15"/>
    <row r="559"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5" ht="15"/>
    <row r="616" ht="15"/>
    <row r="653" ht="15"/>
    <row r="654" ht="15"/>
    <row r="655" ht="15"/>
    <row r="656" ht="15"/>
    <row r="657" ht="15"/>
    <row r="658" ht="15"/>
    <row r="659" ht="15"/>
    <row r="660" ht="15"/>
    <row r="661" ht="15"/>
    <row r="662"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3" ht="15"/>
    <row r="744" ht="15"/>
    <row r="745" ht="15"/>
    <row r="747" ht="15"/>
    <row r="748"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1" ht="15"/>
    <row r="782" ht="15"/>
    <row r="952" ht="15"/>
    <row r="953" ht="15"/>
    <row r="954" ht="15"/>
    <row r="955" ht="15"/>
    <row r="956" ht="15"/>
    <row r="957" ht="15"/>
    <row r="963" ht="15"/>
    <row r="964" ht="15"/>
    <row r="965" ht="15"/>
    <row r="966" ht="15"/>
    <row r="967" ht="15"/>
    <row r="968" ht="15"/>
    <row r="969"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20" ht="15"/>
    <row r="1021" ht="15"/>
    <row r="1027" ht="15"/>
    <row r="1028" ht="15"/>
    <row r="1030" ht="15"/>
    <row r="1031" ht="15"/>
    <row r="1032" ht="15"/>
    <row r="1033" ht="15"/>
    <row r="1034" ht="15"/>
    <row r="1035" ht="15"/>
    <row r="1036" ht="15"/>
    <row r="1038" ht="15"/>
    <row r="1039" ht="15"/>
    <row r="1040"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9" ht="15"/>
    <row r="1110" ht="15"/>
    <row r="1111" ht="15"/>
    <row r="1112" ht="15"/>
    <row r="1113" ht="15"/>
    <row r="1114" ht="15"/>
    <row r="1115" ht="15"/>
    <row r="1116" ht="15"/>
    <row r="1117" ht="15"/>
    <row r="1118" ht="15"/>
    <row r="1119" ht="15"/>
    <row r="1120" ht="15"/>
    <row r="1121" ht="15"/>
    <row r="1122" ht="15"/>
    <row r="1124" ht="15"/>
    <row r="1125" ht="15"/>
    <row r="1126" ht="15"/>
    <row r="1127" ht="15"/>
    <row r="1128" ht="15"/>
    <row r="1129" ht="15"/>
    <row r="1130" ht="15"/>
    <row r="1131" ht="15"/>
    <row r="1132" ht="15"/>
    <row r="1133" ht="15"/>
    <row r="1134" ht="15"/>
    <row r="1135"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8" ht="15"/>
    <row r="1159" ht="15"/>
    <row r="1160" ht="15"/>
    <row r="1161" ht="15"/>
    <row r="1162" ht="15"/>
    <row r="1163" ht="15"/>
    <row r="1164" ht="15"/>
    <row r="1165" ht="15"/>
    <row r="1166" ht="15"/>
    <row r="1167" ht="15"/>
    <row r="1175" ht="15"/>
    <row r="1176" ht="15"/>
    <row r="1179" ht="15"/>
    <row r="1180" ht="15"/>
    <row r="1181" ht="15"/>
    <row r="1182" ht="15"/>
    <row r="1183" ht="15"/>
    <row r="1184" ht="15"/>
    <row r="1185" ht="15"/>
    <row r="1186" ht="15"/>
    <row r="1189" ht="15"/>
    <row r="1190" ht="15"/>
    <row r="1191" ht="15"/>
    <row r="1192" ht="15"/>
    <row r="1193" ht="15"/>
    <row r="1194" ht="15"/>
    <row r="1195" ht="15"/>
    <row r="1196" ht="15"/>
    <row r="1197" ht="15"/>
    <row r="1198" ht="15"/>
    <row r="1199" ht="15"/>
    <row r="1200" ht="15"/>
    <row r="1202" ht="15"/>
    <row r="1203" ht="15"/>
    <row r="1204" ht="15"/>
    <row r="1207" ht="15"/>
    <row r="1209" ht="15"/>
    <row r="1211" ht="15"/>
    <row r="1214" ht="15"/>
    <row r="1215" ht="15"/>
    <row r="1216" ht="15"/>
    <row r="1218" ht="15"/>
    <row r="1220" ht="15"/>
    <row r="1221" ht="15"/>
    <row r="1222" ht="15"/>
    <row r="1223" ht="15"/>
    <row r="1224" ht="15"/>
    <row r="1226" ht="15"/>
    <row r="1227" ht="15"/>
    <row r="1228" ht="15"/>
    <row r="1229" ht="15"/>
    <row r="1231" ht="15"/>
    <row r="1233" ht="15"/>
    <row r="1234" ht="15"/>
    <row r="1236" ht="15"/>
    <row r="1237" ht="15"/>
    <row r="1238" ht="15"/>
    <row r="1239" ht="15"/>
    <row r="1241" ht="15"/>
    <row r="1243" ht="15"/>
    <row r="1244" ht="15"/>
    <row r="1245" ht="15"/>
    <row r="1246" ht="15"/>
    <row r="1248" ht="15"/>
    <row r="1249" ht="15"/>
    <row r="1250" ht="15"/>
    <row r="1251" ht="15"/>
    <row r="1252" ht="15"/>
    <row r="1253" ht="15"/>
    <row r="1254" ht="15"/>
    <row r="1257" ht="15"/>
    <row r="1259" ht="15"/>
    <row r="1260" ht="15"/>
    <row r="1261" ht="15"/>
    <row r="1262" ht="15"/>
    <row r="1263" ht="15"/>
    <row r="1264" ht="15"/>
    <row r="1265" ht="15"/>
    <row r="1266" ht="15"/>
    <row r="1269" ht="15"/>
    <row r="1270" ht="15"/>
    <row r="1272" ht="15"/>
    <row r="1274" ht="15"/>
    <row r="1275" ht="15"/>
    <row r="1276" ht="15"/>
    <row r="1277" ht="15"/>
    <row r="1278" ht="15"/>
    <row r="1282" ht="15"/>
    <row r="1283" ht="15"/>
    <row r="1285" ht="15"/>
    <row r="1286" ht="15"/>
    <row r="1287" ht="15"/>
    <row r="1288" ht="15"/>
    <row r="1289" ht="15"/>
    <row r="1290" ht="15"/>
    <row r="1291" ht="15"/>
    <row r="1292" ht="15"/>
  </sheetData>
  <dataValidations count="2">
    <dataValidation allowBlank="1" showInputMessage="1" showErrorMessage="1" sqref="E1" xr:uid="{920C6338-E771-4DAE-8C89-92A9093EA4DE}"/>
    <dataValidation type="list" allowBlank="1" showInputMessage="1" showErrorMessage="1" sqref="E2:E41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4"/>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45959.99437083333</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45959.99437083333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45959.99437083333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45959.99437083333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45959.99437083333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45959.99437083333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45959.99437083333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45959.99437083333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45959.99437083333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45959.99437083333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45959.99437083333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45959.99437083333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45959.99437083333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45959.99437083333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45959.99437083333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45959.99437083333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45959.99437083333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45959.99437083333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45959.99437083333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45959.99437083333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45959.99437083333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45959.99437083333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45959.99437083333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45959.99437083333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45959.99437083333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45959.99437083333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45959.99437083333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45959.99437083333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45959.99437083333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45959.99437083333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45959.99437083333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45959.99437083333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45959.99437083333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45959.99437083333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45959.99437083333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45959.99437083333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45959.99437083333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45959.99437083333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45959.99437083333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45959.99437083333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45959.99437083333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45959.99437083333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45959.99437083333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45959.99437083333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45959.99437083333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45959.99437083333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45959.99437083333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45959.99437083333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45959.99437083333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45959.99437083333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45959.99437083333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45959.99437083333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45959.99437083333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45959.99437083333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45959.99437083333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45959.99437083333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45959.99437083333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45959.99437083333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45959.99437083333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45959.99437083333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45959.99437083333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45959.99437083333</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45959.99437083333</v>
      </c>
      <c r="H64" s="107"/>
      <c r="I64" s="103" t="str">
        <f>IFERROR(VLOOKUP(D64,DB!A:F,6,0),"")</f>
        <v/>
      </c>
      <c r="J64" s="102" t="str">
        <f>IFERROR(VLOOKUP(D64,DB!A:G,7,0),"")</f>
        <v/>
      </c>
      <c r="K64" s="108"/>
      <c r="L64" s="109" t="str">
        <f>IFERROR(VLOOKUP(D64,DB!A:I,9,0),"")</f>
        <v/>
      </c>
    </row>
  </sheetData>
  <dataValidations count="2">
    <dataValidation allowBlank="1" showInputMessage="1" showErrorMessage="1" sqref="E1" xr:uid="{380493DB-286A-4683-AF55-C78F04945A49}"/>
    <dataValidation type="list" allowBlank="1" showInputMessage="1" showErrorMessage="1" sqref="E2:E6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2025-10-29T20:53:54Z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