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20" documentId="120_S{2AC9BD13-BADA-5192-A53E-5A8FF88502F6}" xr6:coauthVersionLast="47" xr6:coauthVersionMax="47" xr10:uidLastSave="{BC42F4AF-569D-4820-83DA-423D8275C59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alcChain>
</file>

<file path=xl/sharedStrings.xml><?xml version="1.0" encoding="utf-8"?>
<sst xmlns="http://schemas.openxmlformats.org/spreadsheetml/2006/main" count="181544" uniqueCount="39149">
  <si>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</si>
  <si>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</si>
  <si>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</si>
  <si>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</si>
  <si>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</si>
  <si>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</si>
  <si>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</si>
  <si>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</si>
  <si>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</si>
  <si>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</si>
  <si>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</si>
  <si>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</si>
  <si>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</si>
  <si>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</si>
  <si>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</si>
  <si>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</si>
  <si>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</si>
  <si>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</si>
  <si>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</si>
  <si>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</si>
  <si>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</si>
  <si>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</si>
  <si>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</si>
  <si>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</si>
  <si>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</si>
  <si>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</si>
  <si>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</si>
  <si>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</si>
  <si>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</si>
  <si>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</si>
  <si>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</si>
  <si>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</si>
  <si>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</si>
  <si>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</si>
  <si>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</si>
  <si>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</si>
  <si>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</si>
  <si>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</si>
  <si>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</si>
  <si>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</si>
  <si>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</si>
  <si>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</si>
  <si>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</si>
  <si>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</si>
  <si>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</si>
  <si>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</si>
  <si>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</si>
  <si>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</si>
  <si>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</si>
  <si>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</si>
  <si>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</si>
  <si>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</si>
  <si>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</si>
  <si>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</si>
  <si>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</si>
  <si>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</si>
  <si>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</si>
  <si>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</si>
  <si>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</si>
  <si>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</si>
  <si>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</si>
  <si>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</si>
  <si>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</si>
  <si>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</si>
  <si>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</si>
  <si>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</si>
  <si>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</si>
  <si>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</si>
  <si>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</si>
  <si>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</si>
  <si>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</si>
  <si>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</si>
  <si>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</si>
  <si>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</si>
  <si>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</si>
  <si>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</si>
  <si>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</si>
  <si>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</si>
  <si>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</si>
  <si>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</si>
  <si>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</si>
  <si>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</si>
  <si>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</si>
  <si>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</si>
  <si>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</si>
  <si>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</si>
  <si>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</si>
  <si>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</si>
  <si>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</si>
  <si>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</si>
  <si>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</si>
  <si>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</si>
  <si>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</si>
  <si>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</si>
  <si>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</si>
  <si>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</si>
  <si>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</si>
  <si>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</si>
  <si>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</si>
  <si>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</si>
  <si>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</si>
  <si>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</si>
  <si>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</si>
  <si>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</si>
  <si>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</si>
  <si>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</si>
  <si>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</si>
  <si>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</si>
  <si>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</si>
  <si>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</si>
  <si>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</si>
  <si>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</si>
  <si>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</si>
  <si>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</si>
  <si>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</si>
  <si>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</si>
  <si>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</si>
  <si>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</si>
  <si>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</si>
  <si>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</si>
  <si>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</si>
  <si>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</si>
  <si>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</si>
  <si>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</si>
  <si>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</si>
  <si>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</si>
  <si>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</si>
  <si>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</si>
  <si>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</si>
  <si>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</si>
  <si>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</si>
  <si>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</si>
  <si>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</si>
  <si>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</si>
  <si>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</si>
  <si>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</si>
  <si>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</si>
  <si>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</si>
  <si>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</si>
  <si>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</si>
  <si>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</si>
  <si>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</si>
  <si>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</si>
  <si>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</si>
  <si>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</si>
  <si>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</si>
  <si>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</si>
  <si>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</si>
  <si>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</si>
  <si>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</si>
  <si>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</si>
  <si>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</si>
  <si>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</si>
  <si>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</si>
  <si>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</si>
  <si>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</si>
  <si>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</si>
  <si>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</si>
  <si>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</si>
  <si>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</si>
  <si>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</si>
  <si>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</si>
  <si>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</si>
  <si>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</si>
  <si>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</si>
  <si>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</si>
  <si>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</si>
  <si>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</si>
  <si>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</si>
  <si>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</si>
  <si>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</si>
  <si>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</si>
  <si>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</si>
  <si>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</si>
  <si>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</si>
  <si>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</si>
  <si>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</si>
  <si>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</si>
  <si>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</si>
  <si>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</si>
  <si>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</si>
  <si>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</si>
  <si>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</si>
  <si>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</si>
  <si>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</si>
  <si>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</si>
  <si>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</si>
  <si>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</si>
  <si>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</si>
  <si>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</si>
  <si>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</si>
  <si>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</si>
  <si>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</si>
  <si>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</si>
  <si>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</si>
  <si>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</si>
  <si>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</si>
  <si>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</si>
  <si>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</si>
  <si>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</si>
  <si>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</si>
  <si>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</si>
  <si>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</si>
  <si>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</si>
  <si>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</si>
  <si>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</si>
  <si>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</si>
  <si>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</si>
  <si>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</si>
  <si>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</si>
  <si>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</si>
  <si>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</si>
  <si>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</si>
  <si>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</si>
  <si>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</si>
  <si>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</si>
  <si>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</si>
  <si>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</si>
  <si>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</si>
  <si>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</si>
  <si>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</si>
  <si>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</si>
  <si>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</si>
  <si>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</si>
  <si>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</si>
  <si>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</si>
  <si>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</si>
  <si>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</si>
  <si>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</si>
  <si>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</si>
  <si>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</si>
  <si>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</si>
  <si>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</si>
  <si>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</si>
  <si>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</si>
  <si>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</si>
  <si>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</si>
  <si>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</si>
  <si>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</si>
  <si>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</si>
  <si>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</si>
  <si>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</si>
  <si>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</si>
  <si>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</si>
  <si>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</si>
  <si>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</si>
  <si>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</si>
  <si>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</si>
  <si>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</si>
  <si>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</si>
  <si>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</si>
  <si>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</si>
  <si>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</si>
  <si>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</si>
  <si>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</si>
  <si>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</si>
  <si>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</si>
  <si>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</si>
  <si>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</si>
  <si>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</si>
  <si>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</si>
  <si>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</si>
  <si>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</si>
  <si>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</si>
  <si>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</si>
  <si>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</si>
  <si>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</si>
  <si>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</si>
  <si>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</si>
  <si>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</si>
  <si>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</si>
  <si>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</si>
  <si>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</si>
  <si>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</si>
  <si>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</si>
  <si>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</si>
  <si>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</si>
  <si>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</si>
  <si>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</si>
  <si>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</si>
  <si>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</si>
  <si>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</si>
  <si>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</si>
  <si>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</si>
  <si>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</si>
  <si>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</si>
  <si>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</si>
  <si>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</si>
  <si>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</si>
  <si>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</si>
  <si>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</si>
  <si>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</si>
  <si>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</si>
  <si>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</si>
  <si>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</si>
  <si>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</si>
  <si>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</si>
  <si>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</si>
  <si>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</si>
  <si>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</si>
  <si>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</si>
  <si>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</si>
  <si>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</si>
  <si>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</si>
  <si>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</si>
  <si>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</si>
  <si>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</si>
  <si>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</si>
  <si>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</si>
  <si>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</si>
  <si>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</si>
  <si>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</si>
  <si>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</si>
  <si>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</si>
  <si>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</si>
  <si>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</si>
  <si>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</si>
  <si>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</si>
  <si>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</si>
  <si>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</si>
  <si>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</si>
  <si>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</si>
  <si>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</si>
  <si>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</si>
  <si>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</si>
  <si>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</si>
  <si>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</si>
  <si>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</si>
  <si>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</si>
  <si>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</si>
  <si>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</si>
  <si>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</si>
  <si>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</si>
  <si>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</si>
  <si>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</si>
  <si>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</si>
  <si>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</si>
  <si>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</si>
  <si>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</si>
  <si>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</si>
  <si>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</si>
  <si>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</si>
  <si>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</si>
  <si>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</si>
  <si>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</si>
  <si>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</si>
  <si>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</si>
  <si>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</si>
  <si>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</si>
  <si>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</si>
  <si>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</si>
  <si>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</si>
  <si>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</si>
  <si>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</si>
  <si>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</si>
  <si>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</si>
  <si>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</si>
  <si>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</si>
  <si>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</si>
  <si>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</si>
  <si>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</si>
  <si>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</si>
  <si>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</si>
  <si>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</si>
  <si>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</si>
  <si>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</si>
  <si>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</si>
  <si>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</si>
  <si>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</si>
  <si>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</si>
  <si>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</si>
  <si>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</si>
  <si>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</si>
  <si>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</si>
  <si>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</si>
  <si>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</si>
  <si>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</si>
  <si>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</si>
  <si>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</si>
  <si>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</si>
  <si>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</si>
  <si>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</si>
  <si>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</si>
  <si>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</si>
  <si>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</si>
  <si>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</si>
  <si>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</si>
  <si>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</si>
  <si>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</si>
  <si>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</si>
  <si>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</si>
  <si>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</si>
  <si>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</si>
  <si>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</si>
  <si>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</si>
  <si>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</si>
  <si>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</si>
  <si>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</si>
  <si>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</si>
  <si>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</si>
  <si>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</si>
  <si>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</si>
  <si>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</si>
  <si>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</si>
  <si>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</si>
  <si>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</si>
  <si>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</si>
  <si>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</si>
  <si>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</si>
  <si>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</si>
  <si>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</si>
  <si>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</si>
  <si>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</si>
  <si>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</si>
  <si>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</si>
  <si>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</si>
  <si>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</si>
  <si>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</si>
  <si>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</si>
  <si>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</si>
  <si>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</si>
  <si>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</si>
  <si>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</si>
  <si>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</si>
  <si>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</si>
  <si>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</si>
  <si>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</si>
  <si>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</si>
  <si>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</si>
  <si>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</si>
  <si>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</si>
  <si>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</si>
  <si>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</si>
  <si>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</si>
  <si>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</si>
  <si>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</si>
  <si>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</si>
  <si>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</si>
  <si>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</si>
  <si>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</si>
  <si>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</si>
  <si>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</si>
  <si>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</si>
  <si>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</si>
  <si>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</si>
  <si>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</si>
  <si>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</si>
  <si>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</si>
  <si>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</si>
  <si>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</si>
  <si>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</si>
  <si>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</si>
  <si>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</si>
  <si>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</si>
  <si>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</si>
  <si>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</si>
  <si>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</si>
  <si>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</si>
  <si>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</si>
  <si>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</si>
  <si>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</si>
  <si>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</si>
  <si>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</si>
  <si>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</si>
  <si>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</si>
  <si>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</si>
  <si>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</si>
  <si>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</si>
  <si>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</si>
  <si>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</si>
  <si>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</si>
  <si>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</si>
  <si>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</si>
  <si>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</si>
  <si>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</si>
  <si>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</si>
  <si>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</si>
  <si>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</si>
  <si>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</si>
  <si>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</si>
  <si>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</si>
  <si>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</si>
  <si>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</si>
  <si>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</si>
  <si>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</si>
  <si>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</si>
  <si>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</si>
  <si>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</si>
  <si>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</si>
  <si>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</si>
  <si>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</si>
  <si>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</si>
  <si>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</si>
  <si>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</si>
  <si>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</si>
  <si>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</si>
  <si>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</si>
  <si>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</si>
  <si>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</si>
  <si>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</si>
  <si>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</si>
  <si>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</si>
  <si>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</si>
  <si>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</si>
  <si>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</si>
  <si>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</si>
  <si>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</si>
  <si>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</si>
  <si>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</si>
  <si>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</si>
  <si>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</si>
  <si>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</si>
  <si>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</si>
  <si>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</si>
  <si>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</si>
  <si>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</si>
  <si>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</si>
  <si>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</si>
  <si>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</si>
  <si>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</si>
  <si>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</si>
  <si>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</si>
  <si>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</si>
  <si>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</si>
  <si>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</si>
  <si>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</si>
  <si>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</si>
  <si>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</si>
  <si>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</si>
  <si>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</si>
  <si>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</si>
  <si>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</si>
  <si>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</si>
  <si>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</si>
  <si>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</si>
  <si>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</si>
  <si>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</si>
  <si>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</si>
  <si>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</si>
  <si>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</si>
  <si>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</si>
  <si>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</si>
  <si>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</si>
  <si>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</si>
  <si>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</si>
  <si>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</si>
  <si>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</si>
  <si>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</si>
  <si>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</si>
  <si>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</si>
  <si>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</si>
  <si>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</si>
  <si>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</si>
  <si>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</si>
  <si>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</si>
  <si>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</si>
  <si>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</si>
  <si>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</si>
  <si>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</si>
  <si>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</si>
  <si>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</si>
  <si>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</si>
  <si>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</si>
  <si>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</si>
  <si>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</si>
  <si>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</si>
  <si>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</si>
  <si>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</si>
  <si>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</si>
  <si>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</si>
  <si>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</si>
  <si>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</si>
  <si>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</si>
  <si>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</si>
  <si>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</si>
  <si>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</si>
  <si>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</si>
  <si>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</si>
  <si>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</si>
  <si>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</si>
  <si>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</si>
  <si>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</si>
  <si>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</si>
  <si>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</si>
  <si>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</si>
  <si>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</si>
  <si>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</si>
  <si>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</si>
  <si>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</si>
  <si>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</si>
  <si>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</si>
  <si>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</si>
  <si>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</si>
  <si>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</si>
  <si>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</si>
  <si>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</si>
  <si>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</si>
  <si>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</si>
  <si>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</si>
  <si>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</si>
  <si>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</si>
  <si>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</si>
  <si>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</si>
  <si>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</si>
  <si>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</si>
  <si>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</si>
  <si>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</si>
  <si>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</si>
  <si>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</si>
  <si>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</si>
  <si>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</si>
  <si>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</si>
  <si>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</si>
  <si>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</si>
  <si>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</si>
  <si>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</si>
  <si>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</si>
  <si>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</si>
  <si>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</si>
  <si>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</si>
  <si>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</si>
  <si>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</si>
  <si>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</si>
  <si>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</si>
  <si>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</si>
  <si>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</si>
  <si>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</si>
  <si>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</si>
  <si>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</si>
  <si>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</si>
  <si>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</si>
  <si>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</si>
  <si>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</si>
  <si>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</si>
  <si>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</si>
  <si>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</si>
  <si>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</si>
  <si>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</si>
  <si>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</si>
  <si>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</si>
  <si>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</si>
  <si>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</si>
  <si>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</si>
  <si>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</si>
  <si>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</si>
  <si>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</si>
  <si>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</si>
  <si>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</si>
  <si>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</si>
  <si>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</si>
  <si>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</si>
  <si>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</si>
  <si>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</si>
  <si>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</si>
  <si>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</si>
  <si>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</si>
  <si>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</si>
  <si>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</si>
  <si>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</si>
  <si>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</si>
  <si>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</si>
  <si>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</si>
  <si>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</si>
  <si>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</si>
  <si>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</si>
  <si>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</si>
  <si>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</si>
  <si>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</si>
  <si>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</si>
  <si>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</si>
  <si>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</si>
  <si>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</si>
  <si>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</si>
  <si>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</si>
  <si>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</si>
  <si>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</si>
  <si>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</si>
  <si>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</si>
  <si>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</si>
  <si>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</si>
  <si>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</si>
  <si>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</si>
  <si>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</si>
  <si>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</si>
  <si>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</si>
  <si>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</si>
  <si>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</si>
  <si>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</si>
  <si>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</si>
  <si>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</si>
  <si>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</si>
  <si>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</si>
  <si>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</si>
  <si>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</si>
  <si>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</si>
  <si>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</si>
  <si>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</si>
  <si>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</si>
  <si>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</si>
  <si>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</si>
  <si>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</si>
  <si>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</si>
  <si>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</si>
  <si>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</si>
  <si>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</si>
  <si>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</si>
  <si>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</si>
  <si>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</si>
  <si>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</si>
  <si>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</si>
  <si>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</si>
  <si>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</si>
  <si>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</si>
  <si>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</si>
  <si>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</si>
  <si>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</si>
  <si>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</si>
  <si>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</si>
  <si>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</si>
  <si>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</si>
  <si>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</si>
  <si>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</si>
  <si>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</si>
  <si>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</si>
  <si>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</si>
  <si>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</si>
  <si>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</si>
  <si>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</si>
  <si>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</si>
  <si>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</si>
  <si>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</si>
  <si>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</si>
  <si>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</si>
  <si>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</si>
  <si>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</si>
  <si>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</si>
  <si>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</si>
  <si>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</si>
  <si>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</si>
  <si>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</si>
  <si>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</si>
  <si>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</si>
  <si>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</si>
  <si>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</si>
  <si>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</si>
  <si>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</si>
  <si>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</si>
  <si>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</si>
  <si>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</si>
  <si>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</si>
  <si>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</si>
  <si>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</si>
  <si>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</si>
  <si>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</si>
  <si>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</si>
  <si>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</si>
  <si>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</si>
  <si>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</si>
  <si>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</si>
  <si>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</si>
  <si>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</si>
  <si>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</si>
  <si>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</si>
  <si>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</si>
  <si>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</si>
  <si>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</si>
  <si>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</si>
  <si>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</si>
  <si>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</si>
  <si>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</si>
  <si>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</si>
  <si>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</si>
  <si>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</si>
  <si>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</si>
  <si>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</si>
  <si>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</si>
  <si>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</si>
  <si>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</si>
  <si>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</si>
  <si>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</si>
  <si>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</si>
  <si>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</si>
  <si>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</si>
  <si>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</si>
  <si>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</si>
  <si>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</si>
  <si>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</si>
  <si>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</si>
  <si>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</si>
  <si>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</si>
  <si>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</si>
  <si>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</si>
  <si>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</si>
  <si>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</si>
  <si>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</si>
  <si>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</si>
  <si>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</si>
  <si>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</si>
  <si>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</si>
  <si>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</si>
  <si>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</si>
  <si>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</si>
  <si>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</si>
  <si>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</si>
  <si>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</si>
  <si>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</si>
  <si>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</si>
  <si>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</si>
  <si>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</si>
  <si>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</si>
  <si>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</si>
  <si>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</si>
  <si>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</si>
  <si>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</si>
  <si>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</si>
  <si>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</si>
  <si>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</si>
  <si>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</si>
  <si>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</si>
  <si>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</si>
  <si>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</si>
  <si>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</si>
  <si>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</si>
  <si>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</si>
  <si>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</si>
  <si>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</si>
  <si>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</si>
  <si>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</si>
  <si>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</si>
  <si>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</si>
  <si>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</si>
  <si>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</si>
  <si>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</si>
  <si>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</si>
  <si>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</si>
  <si>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</si>
  <si>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</si>
  <si>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</si>
  <si>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</si>
  <si>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</si>
  <si>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</si>
  <si>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</si>
  <si>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</si>
  <si>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</si>
  <si>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</si>
  <si>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</si>
  <si>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</si>
  <si>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</si>
  <si>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</si>
  <si>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</si>
  <si>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</si>
  <si>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</si>
  <si>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</si>
  <si>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</si>
  <si>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</si>
  <si>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</si>
  <si>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</si>
  <si>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</si>
  <si>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</si>
  <si>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</si>
  <si>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</si>
  <si>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</si>
  <si>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</si>
  <si>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</si>
  <si>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</si>
  <si>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</si>
  <si>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</si>
  <si>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</si>
  <si>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</si>
  <si>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</si>
  <si>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</si>
  <si>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</si>
  <si>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</si>
  <si>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</si>
  <si>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</si>
  <si>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</si>
  <si>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</si>
  <si>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</si>
  <si>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</si>
  <si>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</si>
  <si>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</si>
  <si>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</si>
  <si>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</si>
  <si>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</si>
  <si>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</si>
  <si>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</si>
  <si>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</si>
  <si>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</si>
  <si>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</si>
  <si>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</si>
  <si>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</si>
  <si>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</si>
  <si>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</si>
  <si>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</si>
  <si>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</si>
  <si>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</si>
  <si>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</si>
  <si>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</si>
  <si>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</si>
  <si>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</si>
  <si>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</si>
  <si>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</si>
  <si>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</si>
  <si>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</si>
  <si>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</si>
  <si>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</si>
  <si>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</si>
  <si>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</si>
  <si>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</si>
  <si>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</si>
  <si>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</si>
  <si>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</si>
  <si>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</si>
  <si>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</si>
  <si>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</si>
  <si>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</si>
  <si>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</si>
  <si>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</si>
  <si>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</si>
  <si>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</si>
  <si>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</si>
  <si>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</si>
  <si>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</si>
  <si>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</si>
  <si>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</si>
  <si>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</si>
  <si>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</si>
  <si>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</si>
  <si>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</si>
  <si>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</si>
  <si>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</si>
  <si>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</si>
  <si>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</si>
  <si>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</si>
  <si>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</si>
  <si>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</si>
  <si>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</si>
  <si>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</si>
  <si>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</si>
  <si>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</si>
  <si>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</si>
  <si>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</si>
  <si>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</si>
  <si>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</si>
  <si>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</si>
  <si>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</si>
  <si>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</si>
  <si>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</si>
  <si>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</si>
  <si>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</si>
  <si>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</si>
  <si>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</si>
  <si>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</si>
  <si>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</si>
  <si>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</si>
  <si>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</si>
  <si>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</si>
  <si>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</si>
  <si>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</si>
  <si>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</si>
  <si>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</si>
  <si>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</si>
  <si>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</si>
  <si>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</si>
  <si>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</si>
  <si>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</si>
  <si>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</si>
  <si>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</si>
  <si>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</si>
  <si>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</si>
  <si>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</si>
  <si>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</si>
  <si>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</si>
  <si>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</si>
  <si>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</si>
  <si>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</si>
  <si>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</si>
  <si>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</si>
  <si>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</si>
  <si>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</si>
  <si>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</si>
  <si>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</si>
  <si>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</si>
  <si>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</si>
  <si>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</si>
  <si>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</si>
  <si>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</si>
  <si>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</si>
  <si>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</si>
  <si>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</si>
  <si>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</si>
  <si>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</si>
  <si>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</si>
  <si>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</si>
  <si>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</si>
  <si>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</si>
  <si>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</si>
  <si>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</si>
  <si>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</si>
  <si>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</si>
  <si>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</si>
  <si>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</si>
  <si>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</si>
  <si>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</si>
  <si>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</si>
  <si>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</si>
  <si>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</si>
  <si>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</si>
  <si>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</si>
  <si>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</si>
  <si>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</si>
  <si>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</si>
  <si>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</si>
  <si>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</si>
  <si>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</si>
  <si>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</si>
  <si>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</si>
  <si>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</si>
  <si>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</si>
  <si>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</si>
  <si>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</si>
  <si>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</si>
  <si>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</si>
  <si>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</si>
  <si>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</si>
  <si>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</si>
  <si>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</si>
  <si>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</si>
  <si>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</si>
  <si>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</si>
  <si>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</si>
  <si>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</si>
  <si>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</si>
  <si>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</si>
  <si>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</si>
  <si>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</si>
  <si>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</si>
  <si>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</si>
  <si>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</si>
  <si>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</si>
  <si>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</si>
  <si>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</si>
  <si>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</si>
  <si>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</si>
  <si>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</si>
  <si>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</si>
  <si>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</si>
  <si>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</si>
  <si>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</si>
  <si>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</si>
  <si>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</si>
  <si>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</si>
  <si>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</si>
  <si>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</si>
  <si>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</si>
  <si>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</si>
  <si>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</si>
  <si>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</si>
  <si>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</si>
  <si>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</si>
  <si>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</si>
  <si>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</si>
  <si>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</si>
  <si>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</si>
  <si>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</si>
  <si>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</si>
  <si>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</si>
  <si>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</si>
  <si>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</si>
  <si>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</si>
  <si>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</si>
  <si>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</si>
  <si>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</si>
  <si>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</si>
  <si>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</si>
  <si>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</si>
  <si>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</si>
  <si>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</si>
  <si>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</si>
  <si>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</si>
  <si>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</si>
  <si>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</si>
  <si>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</si>
  <si>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</si>
  <si>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</si>
  <si>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</si>
  <si>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</si>
  <si>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</si>
  <si>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</si>
  <si>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</si>
  <si>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</si>
  <si>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</si>
  <si>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</si>
  <si>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</si>
  <si>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</si>
  <si>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</si>
  <si>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</si>
  <si>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</si>
  <si>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</si>
  <si>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</si>
  <si>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</si>
  <si>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</si>
  <si>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</si>
  <si>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</si>
  <si>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</si>
  <si>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</si>
  <si>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</si>
  <si>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</si>
  <si>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</si>
  <si>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</si>
  <si>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</si>
  <si>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</si>
  <si>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</si>
  <si>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</si>
  <si>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</si>
  <si>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</si>
  <si>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</si>
  <si>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</si>
  <si>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</si>
  <si>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</si>
  <si>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</si>
  <si>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</si>
  <si>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</si>
  <si>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</si>
  <si>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</si>
  <si>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</si>
  <si>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</si>
  <si>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</si>
  <si>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</si>
  <si>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</si>
  <si>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</si>
  <si>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</si>
  <si>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</si>
  <si>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</si>
  <si>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</si>
  <si>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</si>
  <si>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</si>
  <si>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</si>
  <si>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</si>
  <si>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</si>
  <si>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</si>
  <si>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</si>
  <si>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</si>
  <si>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</si>
  <si>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</si>
  <si>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</si>
  <si>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</si>
  <si>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</si>
  <si>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</si>
  <si>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</si>
  <si>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</si>
  <si>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</si>
  <si>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</si>
  <si>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</si>
  <si>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</si>
  <si>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</si>
  <si>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</si>
  <si>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</si>
  <si>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</si>
  <si>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</si>
  <si>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</si>
  <si>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</si>
  <si>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</si>
  <si>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</si>
  <si>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</si>
  <si>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</si>
  <si>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</si>
  <si>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</si>
  <si>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</si>
  <si>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</si>
  <si>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</si>
  <si>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</si>
  <si>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</si>
  <si>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</si>
  <si>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</si>
  <si>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</si>
  <si>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</si>
  <si>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</si>
  <si>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</si>
  <si>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</si>
  <si>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</si>
  <si>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</si>
  <si>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</si>
  <si>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</si>
  <si>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</si>
  <si>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</si>
  <si>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</si>
  <si>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</si>
  <si>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</si>
  <si>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</si>
  <si>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</si>
  <si>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</si>
  <si>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</si>
  <si>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</si>
  <si>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</si>
  <si>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</si>
  <si>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</si>
  <si>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</si>
  <si>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</si>
  <si>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</si>
  <si>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</si>
  <si>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</si>
  <si>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</si>
  <si>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</si>
  <si>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</si>
  <si>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</si>
  <si>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</si>
  <si>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</si>
  <si>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</si>
  <si>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</si>
  <si>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</si>
  <si>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</si>
  <si>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</si>
  <si>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</si>
  <si>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</si>
  <si>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</si>
  <si>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</si>
  <si>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</si>
  <si>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</si>
  <si>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</si>
  <si>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</si>
  <si>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</si>
  <si>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</si>
  <si>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</si>
  <si>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</si>
  <si>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</si>
  <si>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</si>
  <si>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</si>
  <si>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</si>
  <si>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</si>
  <si>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</si>
  <si>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</si>
  <si>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</si>
  <si>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</si>
  <si>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</si>
  <si>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</si>
  <si>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</si>
  <si>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</si>
  <si>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</si>
  <si>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</si>
  <si>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</si>
  <si>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</si>
  <si>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</si>
  <si>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</si>
  <si>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</si>
  <si>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</si>
  <si>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</si>
  <si>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</si>
  <si>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</si>
  <si>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</si>
  <si>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</si>
  <si>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</si>
  <si>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</si>
  <si>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</si>
  <si>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</si>
  <si>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</si>
  <si>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</si>
  <si>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</si>
  <si>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</si>
  <si>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</si>
  <si>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</si>
  <si>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</si>
  <si>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</si>
  <si>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</si>
  <si>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</si>
  <si>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</si>
  <si>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</si>
  <si>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</si>
  <si>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</si>
  <si>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</si>
  <si>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</si>
  <si>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</si>
  <si>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</si>
  <si>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</si>
  <si>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</si>
  <si>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</si>
  <si>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</si>
  <si>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</si>
  <si>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</si>
  <si>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</si>
  <si>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</si>
  <si>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</si>
  <si>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</si>
  <si>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</si>
  <si>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</si>
  <si>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</si>
  <si>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</si>
  <si>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</si>
  <si>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</si>
  <si>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</si>
  <si>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</si>
  <si>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</si>
  <si>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</si>
  <si>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</si>
  <si>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</si>
  <si>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</si>
  <si>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</si>
  <si>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</si>
  <si>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</si>
  <si>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</si>
  <si>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</si>
  <si>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</si>
  <si>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</si>
  <si>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</si>
  <si>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</si>
  <si>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</si>
  <si>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</si>
  <si>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</si>
  <si>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</si>
  <si>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</si>
  <si>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</si>
  <si>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</si>
  <si>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</si>
  <si>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</si>
  <si>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</si>
  <si>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</si>
  <si>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</si>
  <si>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</si>
  <si>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</si>
  <si>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</si>
  <si>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</si>
  <si>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</si>
  <si>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</si>
  <si>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</si>
  <si>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</si>
  <si>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</si>
  <si>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</si>
  <si>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</si>
  <si>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</si>
  <si>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</si>
  <si>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</si>
  <si>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</si>
  <si>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</si>
  <si>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</si>
  <si>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</si>
  <si>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</si>
  <si>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</si>
  <si>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</si>
  <si>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</si>
  <si>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</si>
  <si>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</si>
  <si>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</si>
  <si>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</si>
  <si>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</si>
  <si>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</si>
  <si>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</si>
  <si>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</si>
  <si>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</si>
  <si>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</si>
  <si>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</si>
  <si>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</si>
  <si>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</si>
  <si>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</si>
  <si>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</si>
  <si>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</si>
  <si>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</si>
  <si>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</si>
  <si>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</si>
  <si>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</si>
  <si>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</si>
  <si>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</si>
  <si>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</si>
  <si>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</si>
  <si>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</si>
  <si>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</si>
  <si>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</si>
  <si>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</si>
  <si>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</si>
  <si>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</si>
  <si>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</si>
  <si>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</si>
  <si>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</si>
  <si>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</si>
  <si>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</si>
  <si>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</si>
  <si>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</si>
  <si>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</si>
  <si>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</si>
  <si>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</si>
  <si>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</si>
  <si>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</si>
  <si>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</si>
  <si>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</si>
  <si>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</si>
  <si>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</si>
  <si>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</si>
  <si>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</si>
  <si>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</si>
  <si>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</si>
  <si>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</si>
  <si>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</si>
  <si>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</si>
  <si>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</si>
  <si>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</si>
  <si>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</si>
  <si>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</si>
  <si>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</si>
  <si>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</si>
  <si>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</si>
  <si>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</si>
  <si>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</si>
  <si>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</si>
  <si>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</si>
  <si>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</si>
  <si>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</si>
  <si>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</si>
  <si>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</si>
  <si>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</si>
  <si>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</si>
  <si>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</si>
  <si>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</si>
  <si>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</si>
  <si>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</si>
  <si>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</si>
  <si>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</si>
  <si>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</si>
  <si>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</si>
  <si>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</si>
  <si>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</si>
  <si>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</si>
  <si>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</si>
  <si>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</si>
  <si>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</si>
  <si>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</si>
  <si>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</si>
  <si>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</si>
  <si>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</si>
  <si>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</si>
  <si>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</si>
  <si>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</si>
  <si>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</si>
  <si>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</si>
  <si>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</si>
  <si>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</si>
  <si>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</si>
  <si>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</si>
  <si>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</si>
  <si>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</si>
  <si>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</si>
  <si>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</si>
  <si>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</si>
  <si>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</si>
  <si>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</si>
  <si>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</si>
  <si>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</si>
  <si>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</si>
  <si>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</si>
  <si>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</si>
  <si>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</si>
  <si>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</si>
  <si>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</si>
  <si>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</si>
  <si>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</si>
  <si>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</si>
  <si>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</si>
  <si>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</si>
  <si>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</si>
  <si>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</si>
  <si>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</si>
  <si>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</si>
  <si>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</si>
  <si>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</si>
  <si>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</si>
  <si>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</si>
  <si>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</si>
  <si>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</si>
  <si>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</si>
  <si>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</si>
  <si>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</si>
  <si>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</si>
  <si>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</si>
  <si>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</si>
  <si>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</si>
  <si>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</si>
  <si>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</si>
  <si>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</si>
  <si>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</si>
  <si>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</si>
  <si>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</si>
  <si>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</si>
  <si>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</si>
  <si>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</si>
  <si>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</si>
  <si>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</si>
  <si>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</si>
  <si>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</si>
  <si>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</si>
  <si>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</si>
  <si>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</si>
  <si>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</si>
  <si>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</si>
  <si>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</si>
  <si>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</si>
  <si>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</si>
  <si>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</si>
  <si>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</si>
  <si>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</si>
  <si>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</si>
  <si>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</si>
  <si>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</si>
  <si>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</si>
  <si>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</si>
  <si>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</si>
  <si>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</si>
  <si>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</si>
  <si>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</si>
  <si>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</si>
  <si>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</si>
  <si>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</si>
  <si>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</si>
  <si>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</si>
  <si>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</si>
  <si>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</si>
  <si>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</si>
  <si>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</si>
  <si>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</si>
  <si>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</si>
  <si>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</si>
  <si>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</si>
  <si>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</si>
  <si>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</si>
  <si>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</si>
  <si>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</si>
  <si>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</si>
  <si>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</si>
  <si>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</si>
  <si>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</si>
  <si>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</si>
  <si>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</si>
  <si>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</si>
  <si>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</si>
  <si>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</si>
  <si>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</si>
  <si>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</si>
  <si>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</si>
  <si>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</si>
  <si>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</si>
  <si>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</si>
  <si>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</si>
  <si>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</si>
  <si>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</si>
  <si>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</si>
  <si>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</si>
  <si>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</si>
  <si>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</si>
  <si>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</si>
  <si>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</si>
  <si>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</si>
  <si>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</si>
  <si>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</si>
  <si>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</si>
  <si>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</si>
  <si>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</si>
  <si>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</si>
  <si>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</si>
  <si>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</si>
  <si>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</si>
  <si>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</si>
  <si>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</si>
  <si>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</si>
  <si>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</si>
  <si>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</si>
  <si>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</si>
  <si>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</si>
  <si>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</si>
  <si>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</si>
  <si>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</si>
  <si>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</si>
  <si>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</si>
  <si>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</si>
  <si>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</si>
  <si>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</si>
  <si>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</si>
  <si>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</si>
  <si>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</si>
  <si>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</si>
  <si>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</si>
  <si>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</si>
  <si>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</si>
  <si>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</si>
  <si>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</si>
  <si>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</si>
  <si>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</si>
  <si>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</si>
  <si>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</si>
  <si>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</si>
  <si>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</si>
  <si>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</si>
  <si>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</si>
  <si>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</si>
  <si>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</si>
  <si>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</si>
  <si>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</si>
  <si>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</si>
  <si>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</si>
  <si>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</si>
  <si>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</si>
  <si>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</si>
  <si>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</si>
  <si>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</si>
  <si>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</si>
  <si>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</si>
  <si>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</si>
  <si>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</si>
  <si>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</si>
  <si>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</si>
  <si>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</si>
  <si>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</si>
  <si>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</si>
  <si>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</si>
  <si>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</si>
  <si>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</si>
  <si>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</si>
  <si>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</si>
  <si>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</si>
  <si>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</si>
  <si>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</si>
  <si>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</si>
  <si>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</si>
  <si>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</si>
  <si>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</si>
  <si>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</si>
  <si>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</si>
  <si>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</si>
  <si>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</si>
  <si>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</si>
  <si>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</si>
  <si>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</si>
  <si>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</si>
  <si>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</si>
  <si>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</si>
  <si>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</si>
  <si>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</si>
  <si>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</si>
  <si>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</si>
  <si>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</si>
  <si>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</si>
  <si>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</si>
  <si>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</si>
  <si>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</si>
  <si>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</si>
  <si>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</si>
  <si>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</si>
  <si>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</si>
  <si>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</si>
  <si>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</si>
  <si>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</si>
  <si>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</si>
  <si>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</si>
  <si>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</si>
  <si>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</si>
  <si>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</si>
  <si>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</si>
  <si>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</si>
  <si>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</si>
  <si>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</si>
  <si>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</si>
  <si>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</si>
  <si>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</si>
  <si>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</si>
  <si>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</si>
  <si>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</si>
  <si>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</si>
  <si>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</si>
  <si>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</si>
  <si>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</si>
  <si>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</si>
  <si>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</si>
  <si>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</si>
  <si>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</si>
  <si>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</si>
  <si>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</si>
  <si>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</si>
  <si>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</si>
  <si>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</si>
  <si>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</si>
  <si>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</si>
  <si>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</si>
  <si>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</si>
  <si>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</si>
  <si>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</si>
  <si>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</si>
  <si>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</si>
  <si>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</si>
  <si>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</si>
  <si>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</si>
  <si>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</si>
  <si>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</si>
  <si>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</si>
  <si>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</si>
  <si>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</si>
  <si>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</si>
  <si>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</si>
  <si>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</si>
  <si>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</si>
  <si>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</si>
  <si>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</si>
  <si>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</si>
  <si>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</si>
  <si>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</si>
  <si>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</si>
  <si>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</si>
  <si>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</si>
  <si>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</si>
  <si>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</si>
  <si>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</si>
  <si>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</si>
  <si>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</si>
  <si>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</si>
  <si>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</si>
  <si>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</si>
  <si>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</si>
  <si>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</si>
  <si>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</si>
  <si>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</si>
  <si>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</si>
  <si>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</si>
  <si>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</si>
  <si>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</si>
  <si>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</si>
  <si>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</si>
  <si>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</si>
  <si>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</si>
  <si>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</si>
  <si>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</si>
  <si>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</si>
  <si>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</si>
  <si>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</si>
  <si>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</si>
  <si>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</si>
  <si>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</si>
  <si>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</si>
  <si>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</si>
  <si>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</si>
  <si>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</si>
  <si>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</si>
  <si>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</si>
  <si>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</si>
  <si>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</si>
  <si>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</si>
  <si>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</si>
  <si>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</si>
  <si>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</si>
  <si>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</si>
  <si>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</si>
  <si>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</si>
  <si>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</si>
  <si>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</si>
  <si>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</si>
  <si>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</si>
  <si>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</si>
  <si>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</si>
  <si>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</si>
  <si>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</si>
  <si>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</si>
  <si>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</si>
  <si>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</si>
  <si>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</si>
  <si>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</si>
  <si>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</si>
  <si>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</si>
  <si>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</si>
  <si>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</si>
  <si>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</si>
  <si>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</si>
  <si>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</si>
  <si>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</si>
  <si>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</si>
  <si>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</si>
  <si>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</si>
  <si>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</si>
  <si>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</si>
  <si>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</si>
  <si>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</si>
  <si>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</si>
  <si>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</si>
  <si>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</si>
  <si>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</si>
  <si>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</si>
  <si>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</si>
  <si>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</si>
  <si>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</si>
  <si>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</si>
  <si>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</si>
  <si>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</si>
  <si>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</si>
  <si>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</si>
  <si>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</si>
  <si>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</si>
  <si>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</si>
  <si>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</si>
  <si>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</si>
  <si>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</si>
  <si>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</si>
  <si>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</si>
  <si>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</si>
  <si>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</si>
  <si>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</si>
  <si>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</si>
  <si>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</si>
  <si>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</si>
  <si>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</si>
  <si>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</si>
  <si>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</si>
  <si>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</si>
  <si>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</si>
  <si>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</si>
  <si>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</si>
  <si>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</si>
  <si>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</si>
  <si>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</si>
  <si>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</si>
  <si>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</si>
  <si>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</si>
  <si>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</si>
  <si>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</si>
  <si>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</si>
  <si>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</si>
  <si>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</si>
  <si>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</si>
  <si>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</si>
  <si>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</si>
  <si>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</si>
  <si>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</si>
  <si>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</si>
  <si>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</si>
  <si>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</si>
  <si>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</si>
  <si>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</si>
  <si>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</si>
  <si>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</si>
  <si>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</si>
  <si>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</si>
  <si>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</si>
  <si>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</si>
  <si>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</si>
  <si>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</si>
  <si>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</si>
  <si>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</si>
  <si>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</si>
  <si>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</si>
  <si>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</si>
  <si>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</si>
  <si>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</si>
  <si>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</si>
  <si>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</si>
  <si>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</si>
  <si>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</si>
  <si>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</si>
  <si>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</si>
  <si>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</si>
  <si>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</si>
  <si>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</si>
  <si>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</si>
  <si>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</si>
  <si>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</si>
  <si>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</si>
  <si>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</si>
  <si>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</si>
  <si>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</si>
  <si>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</si>
  <si>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</si>
  <si>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</si>
  <si>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</si>
  <si>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</si>
  <si>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</si>
  <si>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</si>
  <si>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</si>
  <si>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</si>
  <si>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</si>
  <si>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</si>
  <si>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</si>
  <si>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</si>
  <si>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</si>
  <si>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</si>
  <si>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</si>
  <si>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</si>
  <si>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</si>
  <si>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</si>
  <si>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</si>
  <si>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</si>
  <si>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</si>
  <si>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</si>
  <si>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</si>
  <si>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</si>
  <si>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</si>
  <si>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</si>
  <si>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</si>
  <si>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</si>
  <si>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</si>
  <si>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</si>
  <si>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</si>
  <si>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</si>
  <si>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</si>
  <si>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</si>
  <si>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</si>
  <si>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</si>
  <si>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</si>
  <si>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</si>
  <si>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</si>
  <si>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</si>
  <si>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</si>
  <si>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</si>
  <si>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</si>
  <si>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</si>
  <si>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</si>
  <si>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</si>
  <si>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</si>
  <si>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</si>
  <si>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</si>
  <si>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</si>
  <si>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</si>
  <si>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</si>
  <si>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</si>
  <si>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</si>
  <si>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</si>
  <si>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</si>
  <si>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</si>
  <si>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</si>
  <si>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</si>
  <si>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</si>
  <si>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</si>
  <si>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</si>
  <si>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</si>
  <si>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</si>
  <si>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</si>
  <si>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</si>
  <si>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</si>
  <si>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</si>
  <si>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</si>
  <si>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</si>
  <si>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</si>
  <si>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</si>
  <si>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</si>
  <si>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</si>
  <si>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</si>
  <si>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</si>
  <si>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</si>
  <si>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</si>
  <si>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</si>
  <si>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</si>
  <si>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</si>
  <si>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</si>
  <si>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</si>
  <si>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</si>
  <si>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</si>
  <si>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</si>
  <si>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</si>
  <si>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</si>
  <si>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</si>
  <si>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</si>
  <si>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</si>
  <si>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</si>
  <si>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</si>
  <si>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</si>
  <si>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</si>
  <si>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</si>
  <si>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</si>
  <si>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</si>
  <si>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</si>
  <si>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</si>
  <si>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</si>
  <si>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</si>
  <si>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</si>
  <si>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</si>
  <si>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</si>
  <si>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</si>
  <si>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</si>
  <si>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</si>
  <si>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</si>
  <si>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</si>
  <si>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</si>
  <si>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</si>
  <si>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</si>
  <si>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</si>
  <si>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</si>
  <si>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</si>
  <si>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</si>
  <si>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</si>
  <si>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</si>
  <si>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</si>
  <si>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</si>
  <si>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</si>
  <si>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</si>
  <si>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</si>
  <si>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</si>
  <si>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</si>
  <si>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</si>
  <si>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</si>
  <si>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</si>
  <si>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</si>
  <si>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</si>
  <si>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</si>
  <si>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</si>
  <si>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</si>
  <si>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</si>
  <si>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</si>
  <si>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</si>
  <si>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</si>
  <si>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</si>
  <si>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</si>
  <si>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</si>
  <si>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</si>
  <si>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</si>
  <si>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</si>
  <si>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</si>
  <si>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</si>
  <si>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</si>
  <si>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</si>
  <si>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</si>
  <si>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</si>
  <si>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</si>
  <si>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</si>
  <si>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</si>
  <si>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</si>
  <si>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</si>
  <si>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</si>
  <si>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</si>
  <si>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</si>
  <si>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</si>
  <si>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</si>
  <si>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</si>
  <si>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</si>
  <si>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</si>
  <si>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</si>
  <si>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</si>
  <si>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</si>
  <si>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</si>
  <si>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</si>
  <si>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</si>
  <si>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</si>
  <si>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</si>
  <si>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</si>
  <si>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</si>
  <si>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</si>
  <si>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</si>
  <si>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</si>
  <si>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</si>
  <si>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</si>
  <si>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</si>
  <si>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</si>
  <si>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</si>
  <si>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</si>
  <si>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</si>
  <si>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</si>
  <si>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</si>
  <si>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</si>
  <si>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</si>
  <si>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</si>
  <si>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</si>
  <si>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</si>
  <si>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</si>
  <si>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</si>
  <si>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</si>
  <si>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</si>
  <si>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</si>
  <si>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</si>
  <si>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</si>
  <si>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</si>
  <si>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</si>
  <si>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</si>
  <si>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</si>
  <si>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</si>
  <si>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</si>
  <si>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</si>
  <si>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</si>
  <si>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</si>
  <si>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</si>
  <si>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</si>
  <si>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</si>
  <si>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</si>
  <si>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</si>
  <si>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</si>
  <si>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</si>
  <si>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</si>
  <si>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</si>
  <si>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</si>
  <si>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</si>
  <si>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</si>
  <si>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</si>
  <si>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</si>
  <si>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</si>
  <si>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</si>
  <si>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</si>
  <si>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</si>
  <si>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</si>
  <si>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</si>
  <si>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</si>
  <si>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</si>
  <si>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</si>
  <si>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</si>
  <si>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</si>
  <si>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</si>
  <si>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</si>
  <si>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</si>
  <si>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</si>
  <si>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</si>
  <si>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</si>
  <si>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</si>
  <si>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</si>
  <si>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</si>
  <si>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</si>
  <si>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</si>
  <si>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</si>
  <si>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</si>
  <si>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</si>
  <si>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</si>
  <si>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</si>
  <si>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</si>
  <si>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</si>
  <si>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</si>
  <si>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</si>
  <si>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</si>
  <si>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</si>
  <si>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</si>
  <si>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</si>
  <si>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</si>
  <si>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</si>
  <si>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</si>
  <si>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</si>
  <si>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</si>
  <si>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</si>
  <si>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</si>
  <si>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</si>
  <si>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</si>
  <si>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</si>
  <si>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</si>
  <si>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</si>
  <si>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</si>
  <si>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</si>
  <si>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</si>
  <si>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</si>
  <si>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</si>
  <si>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</si>
  <si>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</si>
  <si>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</si>
  <si>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</si>
  <si>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</si>
  <si>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</si>
  <si>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</si>
  <si>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</si>
  <si>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</si>
  <si>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</si>
  <si>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</si>
  <si>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</si>
  <si>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</si>
  <si>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</si>
  <si>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</si>
  <si>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</si>
  <si>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</si>
  <si>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</si>
  <si>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</si>
  <si>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</si>
  <si>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</si>
  <si>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</si>
  <si>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</si>
  <si>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</si>
  <si>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</si>
  <si>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</si>
  <si>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</si>
  <si>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</si>
  <si>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</si>
  <si>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</si>
  <si>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</si>
  <si>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</si>
  <si>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</si>
  <si>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</si>
  <si>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</si>
  <si>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</si>
  <si>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</si>
  <si>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</si>
  <si>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</si>
  <si>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</si>
  <si>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</si>
  <si>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</si>
  <si>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</si>
  <si>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</si>
  <si>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</si>
  <si>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</si>
  <si>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</si>
  <si>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</si>
  <si>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</si>
  <si>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</si>
  <si>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</si>
  <si>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</si>
  <si>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</si>
  <si>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</si>
  <si>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</si>
  <si>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</si>
  <si>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</si>
  <si>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</si>
  <si>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</si>
  <si>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</si>
  <si>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</si>
  <si>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</si>
  <si>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</si>
  <si>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</si>
  <si>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</si>
  <si>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</si>
  <si>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</si>
  <si>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</si>
  <si>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</si>
  <si>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</si>
  <si>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</si>
  <si>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</si>
  <si>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</si>
  <si>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</si>
  <si>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</si>
  <si>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</si>
  <si>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</si>
  <si>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</si>
  <si>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</si>
  <si>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</si>
  <si>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</si>
  <si>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</si>
  <si>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</si>
  <si>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</si>
  <si>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</si>
  <si>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</si>
  <si>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</si>
  <si>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</si>
  <si>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</si>
  <si>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</si>
  <si>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</si>
  <si>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</si>
  <si>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</si>
  <si>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</si>
  <si>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</si>
  <si>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</si>
  <si>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</si>
  <si>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</si>
  <si>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</si>
  <si>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</si>
  <si>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</si>
  <si>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</si>
  <si>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</si>
  <si>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</si>
  <si>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</si>
  <si>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</si>
  <si>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</si>
  <si>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</si>
  <si>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</si>
  <si>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</si>
  <si>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</si>
  <si>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</si>
  <si>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</si>
  <si>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</si>
  <si>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</si>
  <si>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</si>
  <si>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</si>
  <si>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</si>
  <si>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</si>
  <si>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</si>
  <si>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</si>
  <si>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</si>
  <si>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</si>
  <si>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</si>
  <si>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</si>
  <si>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</si>
  <si>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</si>
  <si>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</si>
  <si>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</si>
  <si>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</si>
  <si>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</si>
  <si>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</si>
  <si>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</si>
  <si>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</si>
  <si>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</si>
  <si>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</si>
  <si>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</si>
  <si>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</si>
  <si>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</si>
  <si>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</si>
  <si>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</si>
  <si>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</si>
  <si>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</si>
  <si>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</si>
  <si>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</si>
  <si>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</si>
  <si>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</si>
  <si>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</si>
  <si>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</si>
  <si>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</si>
  <si>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</si>
  <si>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</si>
  <si>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</si>
  <si>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</si>
  <si>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</si>
  <si>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</si>
  <si>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</si>
  <si>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</si>
  <si>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</si>
  <si>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</si>
  <si>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</si>
  <si>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</si>
  <si>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</si>
  <si>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</si>
  <si>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</si>
  <si>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</si>
  <si>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</si>
  <si>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</si>
  <si>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</si>
  <si>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</si>
  <si>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</si>
  <si>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</si>
  <si>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</si>
  <si>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</si>
  <si>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</si>
  <si>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</si>
  <si>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</si>
  <si>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</si>
  <si>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</si>
  <si>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</si>
  <si>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</si>
  <si>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</si>
  <si>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</si>
  <si>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</si>
  <si>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</si>
  <si>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</si>
  <si>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</si>
  <si>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</si>
  <si>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</si>
  <si>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</si>
  <si>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</si>
  <si>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</si>
  <si>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</si>
  <si>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</si>
  <si>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</si>
  <si>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</si>
  <si>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</si>
  <si>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</si>
  <si>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</si>
  <si>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</si>
  <si>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</si>
  <si>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</si>
  <si>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</si>
  <si>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</si>
  <si>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</si>
  <si>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</si>
  <si>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</si>
  <si>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</si>
  <si>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</si>
  <si>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</si>
  <si>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</si>
  <si>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</si>
  <si>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</si>
  <si>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</si>
  <si>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</si>
  <si>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</si>
  <si>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</si>
  <si>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</si>
  <si>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</si>
  <si>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</si>
  <si>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</si>
  <si>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</si>
  <si>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</si>
  <si>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</si>
  <si>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</si>
  <si>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</si>
  <si>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</si>
  <si>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</si>
  <si>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</si>
  <si>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</si>
  <si>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</si>
  <si>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</si>
  <si>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</si>
  <si>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</si>
  <si>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</si>
  <si>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</si>
  <si>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</si>
  <si>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</si>
  <si>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</si>
  <si>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</si>
  <si>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</si>
  <si>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</si>
  <si>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</si>
  <si>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</si>
  <si>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</si>
  <si>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</si>
  <si>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</si>
  <si>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</si>
  <si>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</si>
  <si>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</si>
  <si>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</si>
  <si>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</si>
  <si>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</si>
  <si>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</si>
  <si>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</si>
  <si>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</si>
  <si>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</si>
  <si>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</si>
  <si>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</si>
  <si>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</si>
  <si>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</si>
  <si>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</si>
  <si>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</si>
  <si>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</si>
  <si>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</si>
  <si>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</si>
  <si>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</si>
  <si>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</si>
  <si>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</si>
  <si>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</si>
  <si>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</si>
  <si>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</si>
  <si>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</si>
  <si>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</si>
  <si>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</si>
  <si>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</si>
  <si>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</si>
  <si>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</si>
  <si>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</si>
  <si>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</si>
  <si>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</si>
  <si>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</si>
  <si>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</si>
  <si>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</si>
  <si>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</si>
  <si>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</si>
  <si>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</si>
  <si>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</si>
  <si>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</si>
  <si>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</si>
  <si>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</si>
  <si>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</si>
  <si>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</si>
  <si>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</si>
  <si>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</si>
  <si>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</si>
  <si>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</si>
  <si>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</si>
  <si>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</si>
  <si>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</si>
  <si>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</si>
  <si>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</si>
  <si>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</si>
  <si>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</si>
  <si>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</si>
  <si>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</si>
  <si>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</si>
  <si>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</si>
  <si>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</si>
  <si>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</si>
  <si>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</si>
  <si>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</si>
  <si>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</si>
  <si>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</si>
  <si>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</si>
  <si>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</si>
  <si>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</si>
  <si>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</si>
  <si>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</si>
  <si>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</si>
  <si>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</si>
  <si>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</si>
  <si>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</si>
  <si>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</si>
  <si>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</si>
  <si>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</si>
  <si>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</si>
  <si>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</si>
  <si>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</si>
  <si>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</si>
  <si>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</si>
  <si>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</si>
  <si>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</si>
  <si>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</si>
  <si>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</si>
  <si>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</si>
  <si>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</si>
  <si>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</si>
  <si>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</si>
  <si>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</si>
  <si>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</si>
  <si>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</si>
  <si>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</si>
  <si>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</si>
  <si>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</si>
  <si>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</si>
  <si>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</si>
  <si>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</si>
  <si>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</si>
  <si>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</si>
  <si>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</si>
  <si>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</si>
  <si>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</si>
  <si>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</si>
  <si>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</si>
  <si>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</si>
  <si>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</si>
  <si>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</si>
  <si>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</si>
  <si>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</si>
  <si>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</si>
  <si>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</si>
  <si>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</si>
  <si>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</si>
  <si>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</si>
  <si>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</si>
  <si>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</si>
  <si>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</si>
  <si>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</si>
  <si>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</si>
  <si>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</si>
  <si>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</si>
  <si>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</si>
  <si>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</si>
  <si>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</si>
  <si>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</si>
  <si>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</si>
  <si>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</si>
  <si>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</si>
  <si>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</si>
  <si>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</si>
  <si>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</si>
  <si>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</si>
  <si>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</si>
  <si>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</si>
  <si>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</si>
  <si>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</si>
  <si>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</si>
  <si>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</si>
  <si>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</si>
  <si>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</si>
  <si>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</si>
  <si>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</si>
  <si>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</si>
  <si>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</si>
  <si>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</si>
  <si>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</si>
  <si>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</si>
  <si>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</si>
  <si>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</si>
  <si>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</si>
  <si>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</si>
  <si>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</si>
  <si>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</si>
  <si>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</si>
  <si>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</si>
  <si>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</si>
  <si>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</si>
  <si>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</si>
  <si>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</si>
  <si>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</si>
  <si>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</si>
  <si>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</si>
  <si>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</si>
  <si>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</si>
  <si>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</si>
  <si>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</si>
  <si>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</si>
  <si>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</si>
  <si>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</si>
  <si>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</si>
  <si>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</si>
  <si>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</si>
  <si>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</si>
  <si>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</si>
  <si>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</si>
  <si>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</si>
  <si>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</si>
  <si>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</si>
  <si>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</si>
  <si>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</si>
  <si>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</si>
  <si>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</si>
  <si>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</si>
  <si>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</si>
  <si>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</si>
  <si>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</si>
  <si>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</si>
  <si>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</si>
  <si>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</si>
  <si>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</si>
  <si>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</si>
  <si>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</si>
  <si>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</si>
  <si>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</si>
  <si>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</si>
  <si>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</si>
  <si>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</si>
  <si>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</si>
  <si>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</si>
  <si>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</si>
  <si>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</si>
  <si>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</si>
  <si>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</si>
  <si>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</si>
  <si>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</si>
  <si>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</si>
  <si>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</si>
  <si>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</si>
  <si>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</si>
  <si>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</si>
  <si>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</si>
  <si>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</si>
  <si>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</si>
  <si>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</si>
  <si>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</si>
  <si>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</si>
  <si>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</si>
  <si>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</si>
  <si>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</si>
  <si>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</si>
  <si>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</si>
  <si>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</si>
  <si>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</si>
  <si>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</si>
  <si>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</si>
  <si>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</si>
  <si>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</si>
  <si>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</si>
  <si>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</si>
  <si>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</si>
  <si>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</si>
  <si>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</si>
  <si>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</si>
  <si>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</si>
  <si>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</si>
  <si>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</si>
  <si>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</si>
  <si>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</si>
  <si>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</si>
  <si>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</si>
  <si>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</si>
  <si>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</si>
  <si>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</si>
  <si>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</si>
  <si>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</si>
  <si>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</si>
  <si>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</si>
  <si>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</si>
  <si>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</si>
  <si>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</si>
  <si>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</si>
  <si>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</si>
  <si>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</si>
  <si>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</si>
  <si>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</si>
  <si>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</si>
  <si>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</si>
  <si>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</si>
  <si>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</si>
  <si>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</si>
  <si>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</si>
  <si>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</si>
  <si>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</si>
  <si>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</si>
  <si>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</si>
  <si>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</si>
  <si>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</si>
  <si>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</si>
  <si>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</si>
  <si>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</si>
  <si>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</si>
  <si>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</si>
  <si>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</si>
  <si>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</si>
  <si>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</si>
  <si>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</si>
  <si>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</si>
  <si>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</si>
  <si>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</si>
  <si>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</si>
  <si>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</si>
  <si>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</si>
  <si>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</si>
  <si>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</si>
  <si>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</si>
  <si>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</si>
  <si>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</si>
  <si>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</si>
  <si>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</si>
  <si>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</si>
  <si>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</si>
  <si>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</si>
  <si>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</si>
  <si>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</si>
  <si>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</si>
  <si>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</si>
  <si>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</si>
  <si>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</si>
  <si>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</si>
  <si>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</si>
  <si>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</si>
  <si>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</si>
  <si>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</si>
  <si>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</si>
  <si>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</si>
  <si>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</si>
  <si>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</si>
  <si>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</si>
  <si>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</si>
  <si>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</si>
  <si>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</si>
  <si>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</si>
  <si>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</si>
  <si>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</si>
  <si>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</si>
  <si>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</si>
  <si>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</si>
  <si>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</si>
  <si>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</si>
  <si>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</si>
  <si>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</si>
  <si>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</si>
  <si>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</si>
  <si>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</si>
  <si>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</si>
  <si>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</si>
  <si>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</si>
  <si>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</si>
  <si>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</si>
  <si>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</si>
  <si>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</si>
  <si>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</si>
  <si>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</si>
  <si>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</si>
  <si>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</si>
  <si>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</si>
  <si>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</si>
  <si>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</si>
  <si>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</si>
  <si>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</si>
  <si>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</si>
  <si>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</si>
  <si>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</si>
  <si>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</si>
  <si>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</si>
  <si>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</si>
  <si>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</si>
  <si>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</si>
  <si>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</si>
  <si>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</si>
  <si>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</si>
  <si>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</si>
  <si>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</si>
  <si>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</si>
  <si>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</si>
  <si>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</si>
  <si>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</si>
  <si>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</si>
  <si>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</si>
  <si>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</si>
  <si>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</si>
  <si>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</si>
  <si>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</si>
  <si>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</si>
  <si>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</si>
  <si>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</si>
  <si>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</si>
  <si>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</si>
  <si>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</si>
  <si>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</si>
  <si>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</si>
  <si>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</si>
  <si>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</si>
  <si>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</si>
  <si>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</si>
  <si>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</si>
  <si>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</si>
  <si>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</si>
  <si>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</si>
  <si>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</si>
  <si>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</si>
  <si>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</si>
  <si>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</si>
  <si>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</si>
  <si>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</si>
  <si>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</si>
  <si>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</si>
  <si>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</si>
  <si>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</si>
  <si>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</si>
  <si>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</si>
  <si>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</si>
  <si>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</si>
  <si>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</si>
  <si>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</si>
  <si>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</si>
  <si>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</si>
  <si>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</si>
  <si>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</si>
  <si>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</si>
  <si>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</si>
  <si>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</si>
  <si>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</si>
  <si>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</si>
  <si>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</si>
  <si>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</si>
  <si>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</si>
  <si>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</si>
  <si>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</si>
  <si>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</si>
  <si>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</si>
  <si>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</si>
  <si>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</si>
  <si>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</si>
  <si>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</si>
  <si>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</si>
  <si>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</si>
  <si>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</si>
  <si>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</si>
  <si>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</si>
  <si>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</si>
  <si>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</si>
  <si>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</si>
  <si>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</si>
  <si>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</si>
  <si>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</si>
  <si>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</si>
  <si>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</si>
  <si>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</si>
  <si>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</si>
  <si>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</si>
  <si>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</si>
  <si>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</si>
  <si>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</si>
  <si>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</si>
  <si>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</si>
  <si>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</si>
  <si>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</si>
  <si>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</si>
  <si>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</si>
  <si>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</si>
  <si>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</si>
  <si>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</si>
  <si>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</si>
  <si>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</si>
  <si>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</si>
  <si>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</si>
  <si>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</si>
  <si>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</si>
  <si>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</si>
  <si>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</si>
  <si>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</si>
  <si>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</si>
  <si>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</si>
  <si>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</si>
  <si>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</si>
  <si>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</si>
  <si>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</si>
  <si>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</si>
  <si>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</si>
  <si>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</si>
  <si>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</si>
  <si>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</si>
  <si>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</si>
  <si>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</si>
  <si>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</si>
  <si>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</si>
  <si>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</si>
  <si>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</si>
  <si>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</si>
  <si>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</si>
  <si>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</si>
  <si>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</si>
  <si>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</si>
  <si>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</si>
  <si>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</si>
  <si>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</si>
  <si>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</si>
  <si>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</si>
  <si>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</si>
  <si>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</si>
  <si>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</si>
  <si>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</si>
  <si>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</si>
  <si>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</si>
  <si>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</si>
  <si>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</si>
  <si>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</si>
  <si>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</si>
  <si>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</si>
  <si>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</si>
  <si>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</si>
  <si>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</si>
  <si>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</si>
  <si>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</si>
  <si>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</si>
  <si>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</si>
  <si>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</si>
  <si>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</si>
  <si>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</si>
  <si>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</si>
  <si>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</si>
  <si>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</si>
  <si>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</si>
  <si>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</si>
  <si>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</si>
  <si>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</si>
  <si>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</si>
  <si>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</si>
  <si>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</si>
  <si>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</si>
  <si>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</si>
  <si>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</si>
  <si>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</si>
  <si>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</si>
  <si>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</si>
  <si>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</si>
  <si>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</si>
  <si>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</si>
  <si>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</si>
  <si>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</si>
  <si>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</si>
  <si>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</si>
  <si>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</si>
  <si>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</si>
  <si>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</si>
  <si>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</si>
  <si>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</si>
  <si>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</si>
  <si>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</si>
  <si>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</si>
  <si>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</si>
  <si>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</si>
  <si>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</si>
  <si>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</si>
  <si>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</si>
  <si>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</si>
  <si>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</si>
  <si>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</si>
  <si>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</si>
  <si>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</si>
  <si>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</si>
  <si>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</si>
  <si>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</si>
  <si>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</si>
  <si>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</si>
  <si>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</si>
  <si>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</si>
  <si>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</si>
  <si>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</si>
  <si>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</si>
  <si>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</si>
  <si>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</si>
  <si>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</si>
  <si>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</si>
  <si>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</si>
  <si>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</si>
  <si>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</si>
  <si>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</si>
  <si>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</si>
  <si>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</si>
  <si>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</si>
  <si>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</si>
  <si>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</si>
  <si>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</si>
  <si>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</si>
  <si>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</si>
  <si>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</si>
  <si>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</si>
  <si>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</si>
  <si>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</si>
  <si>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</si>
  <si>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</si>
  <si>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</si>
  <si>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</si>
  <si>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</si>
  <si>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</si>
  <si>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</si>
  <si>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</si>
  <si>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</si>
  <si>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</si>
  <si>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</si>
  <si>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</si>
  <si>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</si>
  <si>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</si>
  <si>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</si>
  <si>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</si>
  <si>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</si>
  <si>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</si>
  <si>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</si>
  <si>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</si>
  <si>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</si>
  <si>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</si>
  <si>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</si>
  <si>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</si>
  <si>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</si>
  <si>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</si>
  <si>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</si>
  <si>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</si>
  <si>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</si>
  <si>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</si>
  <si>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</si>
  <si>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</si>
  <si>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</si>
  <si>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</si>
  <si>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</si>
  <si>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</si>
  <si>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</si>
  <si>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</si>
  <si>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</si>
  <si>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</si>
  <si>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</si>
  <si>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</si>
  <si>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</si>
  <si>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</si>
  <si>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</si>
  <si>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</si>
  <si>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</si>
  <si>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</si>
  <si>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</si>
  <si>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</si>
  <si>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</si>
  <si>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</si>
  <si>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</si>
  <si>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</si>
  <si>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</si>
  <si>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</si>
  <si>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</si>
  <si>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</si>
  <si>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</si>
  <si>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</si>
  <si>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</si>
  <si>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</si>
  <si>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</si>
  <si>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</si>
  <si>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</si>
  <si>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</si>
  <si>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</si>
  <si>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</si>
  <si>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</si>
  <si>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</si>
  <si>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</si>
  <si>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</si>
  <si>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</si>
  <si>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</si>
  <si>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</si>
  <si>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</si>
  <si>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</si>
  <si>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</si>
  <si>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</si>
  <si>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</si>
  <si>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</si>
  <si>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</si>
  <si>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</si>
  <si>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</si>
  <si>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</si>
  <si>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</si>
  <si>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</si>
  <si>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</si>
  <si>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</si>
  <si>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</si>
  <si>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</si>
  <si>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</si>
  <si>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</si>
  <si>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</si>
  <si>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</si>
  <si>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</si>
  <si>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</si>
  <si>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</si>
  <si>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</si>
  <si>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</si>
  <si>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</si>
  <si>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</si>
  <si>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</si>
  <si>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</si>
  <si>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</si>
  <si>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</si>
  <si>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</si>
  <si>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</si>
  <si>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</si>
  <si>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</si>
  <si>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</si>
  <si>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</si>
  <si>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</si>
  <si>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</si>
  <si>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</si>
  <si>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</si>
  <si>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</si>
  <si>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</si>
  <si>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</si>
  <si>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</si>
  <si>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</si>
  <si>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</si>
  <si>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</si>
  <si>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</si>
  <si>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</si>
  <si>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</si>
  <si>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</si>
  <si>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</si>
  <si>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</si>
  <si>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</si>
  <si>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</si>
  <si>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</si>
  <si>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</si>
  <si>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</si>
  <si>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</si>
  <si>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</si>
  <si>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</si>
  <si>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</si>
  <si>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</si>
  <si>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</si>
  <si>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</si>
  <si>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</si>
  <si>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</si>
  <si>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</si>
  <si>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</si>
  <si>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</si>
  <si>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</si>
  <si>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</si>
  <si>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</si>
  <si>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</si>
  <si>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</si>
  <si>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</si>
  <si>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</si>
  <si>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</si>
  <si>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</si>
  <si>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</si>
  <si>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</si>
  <si>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</si>
  <si>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</si>
  <si>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</si>
  <si>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</si>
  <si>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</si>
  <si>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</si>
  <si>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</si>
  <si>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</si>
  <si>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</si>
  <si>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</si>
  <si>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</si>
  <si>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</si>
  <si>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</si>
  <si>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</si>
  <si>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</si>
  <si>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</si>
  <si>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</si>
  <si>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</si>
  <si>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</si>
  <si>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</si>
  <si>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</si>
  <si>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</si>
  <si>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</si>
  <si>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</si>
  <si>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</si>
  <si>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</si>
  <si>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</si>
  <si>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</si>
  <si>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</si>
  <si>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</si>
  <si>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</si>
  <si>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</si>
  <si>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</si>
  <si>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</si>
  <si>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</si>
  <si>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</si>
  <si>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</si>
  <si>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</si>
  <si>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</si>
  <si>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</si>
  <si>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</si>
  <si>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</si>
  <si>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</si>
  <si>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</si>
  <si>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</si>
  <si>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</si>
  <si>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</si>
  <si>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</si>
  <si>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</si>
  <si>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</si>
  <si>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</si>
  <si>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</si>
  <si>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</si>
  <si>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</si>
  <si>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</si>
  <si>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</si>
  <si>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</si>
  <si>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</si>
  <si>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</si>
  <si>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</si>
  <si>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</si>
  <si>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</si>
  <si>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</si>
  <si>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</si>
  <si>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</si>
  <si>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</si>
  <si>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</si>
  <si>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</si>
  <si>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</si>
  <si>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</si>
  <si>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</si>
  <si>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</si>
  <si>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</si>
  <si>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</si>
  <si>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</si>
  <si>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</si>
  <si>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</si>
  <si>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</si>
  <si>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</si>
  <si>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</si>
  <si>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</si>
  <si>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</si>
  <si>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</si>
  <si>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</si>
  <si>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</si>
  <si>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</si>
  <si>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</si>
  <si>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</si>
  <si>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</si>
  <si>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</si>
  <si>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</si>
  <si>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</si>
  <si>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</si>
  <si>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</si>
  <si>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</si>
  <si>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</si>
  <si>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</si>
  <si>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</si>
  <si>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</si>
  <si>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</si>
  <si>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</si>
  <si>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</si>
  <si>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</si>
  <si>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</si>
  <si>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</si>
  <si>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</si>
  <si>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</si>
  <si>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</si>
  <si>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</si>
  <si>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</si>
  <si>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</si>
  <si>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</si>
  <si>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</si>
  <si>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</si>
  <si>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</si>
  <si>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</si>
  <si>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</si>
  <si>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</si>
  <si>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</si>
  <si>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</si>
  <si>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</si>
  <si>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</si>
  <si>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</si>
  <si>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</si>
  <si>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</si>
  <si>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</si>
  <si>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</si>
  <si>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</si>
  <si>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</si>
  <si>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</si>
  <si>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</si>
  <si>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</si>
  <si>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</si>
  <si>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</si>
  <si>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</si>
  <si>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</si>
  <si>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</si>
  <si>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</si>
  <si>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</si>
  <si>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</si>
  <si>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</si>
  <si>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</si>
  <si>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</si>
  <si>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</si>
  <si>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</si>
  <si>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</si>
  <si>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</si>
  <si>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</si>
  <si>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</si>
  <si>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</si>
  <si>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</si>
  <si>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</si>
  <si>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</si>
  <si>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</si>
  <si>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</si>
  <si>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</si>
  <si>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</si>
  <si>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</si>
  <si>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</si>
  <si>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</si>
  <si>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</si>
  <si>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</si>
  <si>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</si>
  <si>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</si>
  <si>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</si>
  <si>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</si>
  <si>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</si>
  <si>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</si>
  <si>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</si>
  <si>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</si>
  <si>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</si>
  <si>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</si>
  <si>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</si>
  <si>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</si>
  <si>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</si>
  <si>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</si>
  <si>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</si>
  <si>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</si>
  <si>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</si>
  <si>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</si>
  <si>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</si>
  <si>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</si>
  <si>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</si>
  <si>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</si>
  <si>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</si>
  <si>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</si>
  <si>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</si>
  <si>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</si>
  <si>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</si>
  <si>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</si>
  <si>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</si>
  <si>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</si>
  <si>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</si>
  <si>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</si>
  <si>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</si>
  <si>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</si>
  <si>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</si>
  <si>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</si>
  <si>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</si>
  <si>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</si>
  <si>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</si>
  <si>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</si>
  <si>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</si>
  <si>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</si>
  <si>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</si>
  <si>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</si>
  <si>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</si>
  <si>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</si>
  <si>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</si>
  <si>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</si>
  <si>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</si>
  <si>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</si>
  <si>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</si>
  <si>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</si>
  <si>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</si>
  <si>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</si>
  <si>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</si>
  <si>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</si>
  <si>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</si>
  <si>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</si>
  <si>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</si>
  <si>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</si>
  <si>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</si>
  <si>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</si>
  <si>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</si>
  <si>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</si>
  <si>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</si>
  <si>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</si>
  <si>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</si>
  <si>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</si>
  <si>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</si>
  <si>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</si>
  <si>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</si>
  <si>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</si>
  <si>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</si>
  <si>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</si>
  <si>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</si>
  <si>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</si>
  <si>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</si>
  <si>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</si>
  <si>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</si>
  <si>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</si>
  <si>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</si>
  <si>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</si>
  <si>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</si>
  <si>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</si>
  <si>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</si>
  <si>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</si>
  <si>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</si>
  <si>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</si>
  <si>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</si>
  <si>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</si>
  <si>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</si>
  <si>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</si>
  <si>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</si>
  <si>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</si>
  <si>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</si>
  <si>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</si>
  <si>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</si>
  <si>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</si>
  <si>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</si>
  <si>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</si>
  <si>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</si>
  <si>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</si>
  <si>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</si>
  <si>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</si>
  <si>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</si>
  <si>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</si>
  <si>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</si>
  <si>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</si>
  <si>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</si>
  <si>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</si>
  <si>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</si>
  <si>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</si>
  <si>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</si>
  <si>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</si>
  <si>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</si>
  <si>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</si>
  <si>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</si>
  <si>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</si>
  <si>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</si>
  <si>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</si>
  <si>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</si>
  <si>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</si>
  <si>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</si>
  <si>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</si>
  <si>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</si>
  <si>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</si>
  <si>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</si>
  <si>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</si>
  <si>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</si>
  <si>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</si>
  <si>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</si>
  <si>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</si>
  <si>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</si>
  <si>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</si>
  <si>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</si>
  <si>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</si>
  <si>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</si>
  <si>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</si>
  <si>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</si>
  <si>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</si>
  <si>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</si>
  <si>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</si>
  <si>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</si>
  <si>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</si>
  <si>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</si>
  <si>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</si>
  <si>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</si>
  <si>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</si>
  <si>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</si>
  <si>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</si>
  <si>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</si>
  <si>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</si>
  <si>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</si>
  <si>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</si>
  <si>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</si>
  <si>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</si>
  <si>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</si>
  <si>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</si>
  <si>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</si>
  <si>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</si>
  <si>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</si>
  <si>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</si>
  <si>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</si>
  <si>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</si>
  <si>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</si>
  <si>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</si>
  <si>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</si>
  <si>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</si>
  <si>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</si>
  <si>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</si>
  <si>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</si>
  <si>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</si>
  <si>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</si>
  <si>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</si>
  <si>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</si>
  <si>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</si>
  <si>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</si>
  <si>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</si>
  <si>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</si>
  <si>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</si>
  <si>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</si>
  <si>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</si>
  <si>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</si>
  <si>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</si>
  <si>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</si>
  <si>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</si>
  <si>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</si>
  <si>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</si>
  <si>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</si>
  <si>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</si>
  <si>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</si>
  <si>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</si>
  <si>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</si>
  <si>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</si>
  <si>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</si>
  <si>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</si>
  <si>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</si>
  <si>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</si>
  <si>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</si>
  <si>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</si>
  <si>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</si>
  <si>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</si>
  <si>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</si>
  <si>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</si>
  <si>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</si>
  <si>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</si>
  <si>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</si>
  <si>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</si>
  <si>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</si>
  <si>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</si>
  <si>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</si>
  <si>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</si>
  <si>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</si>
  <si>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</si>
  <si>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</si>
  <si>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</si>
  <si>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</si>
  <si>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</si>
  <si>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</si>
  <si>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</si>
  <si>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</si>
  <si>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</si>
  <si>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</si>
  <si>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</si>
  <si>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</si>
  <si>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</si>
  <si>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</si>
  <si>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</si>
  <si>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</si>
  <si>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</si>
  <si>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</si>
  <si>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</si>
  <si>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</si>
  <si>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</si>
  <si>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</si>
  <si>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</si>
  <si>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</si>
  <si>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</si>
  <si>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</si>
  <si>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</si>
  <si>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</si>
  <si>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</si>
  <si>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</si>
  <si>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</si>
  <si>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</si>
  <si>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</si>
  <si>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</si>
  <si>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</si>
  <si>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</si>
  <si>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</si>
  <si>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</si>
  <si>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</si>
  <si>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</si>
  <si>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</si>
  <si>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</si>
  <si>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</si>
  <si>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</si>
  <si>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</si>
  <si>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</si>
  <si>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</si>
  <si>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</si>
  <si>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</si>
  <si>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</si>
  <si>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</si>
  <si>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</si>
  <si>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</si>
  <si>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</si>
  <si>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</si>
  <si>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</si>
  <si>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</si>
  <si>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</si>
  <si>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</si>
  <si>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</si>
  <si>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</si>
  <si>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</si>
  <si>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</si>
  <si>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</si>
  <si>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</si>
  <si>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</si>
  <si>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</si>
  <si>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</si>
  <si>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</si>
  <si>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</si>
  <si>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</si>
  <si>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</si>
  <si>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</si>
  <si>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</si>
  <si>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</si>
  <si>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</si>
  <si>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</si>
  <si>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</si>
  <si>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</si>
  <si>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</si>
  <si>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</si>
  <si>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</si>
  <si>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</si>
  <si>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</si>
  <si>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</si>
  <si>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</si>
  <si>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</si>
  <si>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</si>
  <si>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</si>
  <si>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</si>
  <si>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</si>
  <si>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</si>
  <si>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</si>
  <si>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</si>
  <si>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</si>
  <si>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</si>
  <si>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</si>
  <si>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</si>
  <si>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</si>
  <si>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</si>
  <si>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</si>
  <si>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</si>
  <si>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</si>
  <si>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</si>
  <si>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</si>
  <si>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</si>
  <si>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</si>
  <si>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</si>
  <si>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</si>
  <si>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</si>
  <si>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</si>
  <si>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</si>
  <si>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</si>
  <si>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</si>
  <si>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</si>
  <si>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</si>
  <si>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</si>
  <si>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</si>
  <si>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</si>
  <si>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</si>
  <si>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</si>
  <si>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</si>
  <si>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</si>
  <si>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</si>
  <si>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</si>
  <si>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</si>
  <si>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</si>
  <si>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</si>
  <si>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</si>
  <si>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</si>
  <si>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</si>
  <si>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</si>
  <si>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</si>
  <si>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</si>
  <si>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</si>
  <si>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</si>
  <si>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</si>
  <si>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</si>
  <si>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</si>
  <si>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</si>
  <si>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</si>
  <si>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</si>
  <si>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</si>
  <si>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</si>
  <si>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</si>
  <si>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</si>
  <si>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</si>
  <si>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</si>
  <si>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</si>
  <si>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</si>
  <si>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</si>
  <si>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</si>
  <si>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</si>
  <si>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</si>
  <si>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</si>
  <si>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</si>
  <si>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</si>
  <si>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</si>
  <si>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</si>
  <si>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</si>
  <si>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</si>
  <si>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</si>
  <si>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</si>
  <si>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</si>
  <si>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</si>
  <si>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</si>
  <si>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</si>
  <si>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</si>
  <si>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</si>
  <si>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</si>
  <si>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</si>
  <si>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</si>
  <si>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</si>
  <si>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</si>
  <si>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</si>
  <si>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</si>
  <si>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</si>
  <si>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</si>
  <si>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</si>
  <si>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</si>
  <si>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</si>
  <si>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</si>
  <si>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</si>
  <si>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</si>
  <si>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</si>
  <si>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</si>
  <si>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</si>
  <si>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</si>
  <si>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</si>
  <si>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</si>
  <si>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</si>
  <si>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</si>
  <si>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</si>
  <si>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</si>
  <si>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</si>
  <si>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</si>
  <si>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</si>
  <si>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</si>
  <si>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</si>
  <si>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</si>
  <si>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</si>
  <si>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</si>
  <si>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</si>
  <si>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</si>
  <si>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</si>
  <si>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</si>
  <si>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</si>
  <si>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</si>
  <si>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</si>
  <si>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</si>
  <si>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</si>
  <si>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</si>
  <si>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</si>
  <si>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</si>
  <si>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</si>
  <si>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</si>
  <si>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</si>
  <si>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</si>
  <si>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</si>
  <si>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</si>
  <si>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</si>
  <si>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</si>
  <si>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</si>
  <si>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</si>
  <si>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</si>
  <si>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</si>
  <si>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</si>
  <si>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</si>
  <si>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</si>
  <si>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</si>
  <si>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</si>
  <si>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</si>
  <si>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</si>
  <si>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</si>
  <si>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</si>
  <si>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</si>
  <si>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</si>
  <si>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</si>
  <si>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</si>
  <si>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</si>
  <si>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</si>
  <si>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</si>
  <si>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</si>
  <si>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</si>
  <si>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</si>
  <si>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</si>
  <si>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</si>
  <si>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</si>
  <si>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</si>
  <si>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</si>
  <si>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</si>
  <si>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</si>
  <si>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</si>
  <si>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</si>
  <si>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</si>
  <si>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</si>
  <si>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</si>
  <si>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</si>
  <si>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</si>
  <si>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</si>
  <si>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</si>
  <si>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</si>
  <si>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</si>
  <si>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</si>
  <si>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</si>
  <si>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</si>
  <si>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</si>
  <si>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</si>
  <si>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</si>
  <si>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</si>
  <si>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</si>
  <si>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</si>
  <si>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</si>
  <si>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</si>
  <si>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</si>
  <si>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</si>
  <si>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</si>
  <si>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</si>
  <si>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</si>
  <si>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</si>
  <si>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</si>
  <si>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</si>
  <si>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</si>
  <si>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</si>
  <si>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</si>
  <si>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</si>
  <si>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</si>
  <si>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</si>
  <si>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</si>
  <si>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</si>
  <si>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</si>
  <si>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</si>
  <si>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</si>
  <si>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</si>
  <si>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</si>
  <si>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</si>
  <si>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</si>
  <si>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</si>
  <si>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</si>
  <si>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</si>
  <si>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</si>
  <si>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</si>
  <si>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</si>
  <si>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</si>
  <si>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</si>
  <si>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</si>
  <si>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</si>
  <si>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</si>
  <si>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</si>
  <si>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</si>
  <si>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</si>
  <si>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</si>
  <si>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</si>
  <si>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</si>
  <si>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</si>
  <si>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</si>
  <si>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</si>
  <si>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</si>
  <si>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</si>
  <si>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</si>
  <si>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</si>
  <si>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</si>
  <si>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</si>
  <si>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</si>
  <si>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</si>
  <si>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</si>
  <si>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</si>
  <si>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</si>
  <si>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</si>
  <si>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</si>
  <si>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</si>
  <si>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</si>
  <si>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</si>
  <si>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</si>
  <si>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</si>
  <si>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</si>
  <si>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</si>
  <si>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</si>
  <si>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</si>
  <si>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</si>
  <si>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</si>
  <si>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</si>
  <si>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</si>
  <si>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</si>
  <si>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</si>
  <si>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</si>
  <si>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</si>
  <si>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</si>
  <si>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</si>
  <si>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</si>
  <si>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</si>
  <si>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</si>
  <si>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</si>
  <si>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</si>
  <si>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</si>
  <si>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</si>
  <si>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</si>
  <si>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</si>
  <si>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</si>
  <si>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</si>
  <si>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</si>
  <si>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</si>
  <si>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</si>
  <si>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</si>
  <si>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</si>
  <si>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</si>
  <si>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</si>
  <si>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</si>
  <si>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</si>
  <si>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</si>
  <si>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</si>
  <si>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</si>
  <si>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</si>
  <si>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</si>
  <si>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</si>
  <si>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</si>
  <si>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</si>
  <si>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</si>
  <si>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</si>
  <si>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</si>
  <si>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</si>
  <si>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</si>
  <si>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</si>
  <si>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</si>
  <si>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</si>
  <si>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</si>
  <si>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</si>
  <si>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</si>
  <si>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</si>
  <si>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</si>
  <si>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</si>
  <si>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</si>
  <si>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</si>
  <si>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</si>
  <si>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</si>
  <si>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</si>
  <si>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</si>
  <si>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</si>
  <si>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</si>
  <si>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</si>
  <si>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</si>
  <si>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</si>
  <si>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</si>
  <si>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</si>
  <si>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</si>
  <si>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</si>
  <si>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</si>
  <si>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</si>
  <si>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</si>
  <si>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</si>
  <si>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</si>
  <si>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</si>
  <si>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</si>
  <si>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</si>
  <si>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</si>
  <si>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</si>
  <si>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</si>
  <si>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</si>
  <si>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</si>
  <si>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</si>
  <si>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</si>
  <si>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</si>
  <si>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</si>
  <si>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</si>
  <si>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</si>
  <si>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</si>
  <si>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</si>
  <si>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</si>
  <si>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</si>
  <si>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</si>
  <si>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</si>
  <si>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</si>
  <si>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</si>
  <si>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</si>
  <si>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</si>
  <si>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</si>
  <si>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</si>
  <si>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</si>
  <si>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</si>
  <si>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</si>
  <si>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</si>
  <si>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</si>
  <si>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</si>
  <si>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</si>
  <si>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</si>
  <si>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</si>
  <si>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</si>
  <si>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</si>
  <si>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</si>
  <si>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</si>
  <si>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</si>
  <si>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</si>
  <si>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</si>
  <si>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</si>
  <si>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</si>
  <si>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</si>
  <si>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</si>
  <si>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</si>
  <si>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</si>
  <si>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</si>
  <si>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</si>
  <si>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</si>
  <si>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</si>
  <si>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</si>
  <si>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</si>
  <si>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</si>
  <si>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</si>
  <si>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</si>
  <si>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</si>
  <si>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</si>
  <si>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</si>
  <si>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</si>
  <si>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</si>
  <si>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</si>
  <si>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</si>
  <si>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</si>
  <si>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</si>
  <si>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</si>
  <si>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</si>
  <si>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</si>
  <si>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</si>
  <si>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</si>
  <si>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</si>
  <si>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</si>
  <si>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</si>
  <si>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</si>
  <si>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</si>
  <si>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</si>
  <si>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</si>
  <si>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</si>
  <si>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</si>
  <si>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</si>
  <si>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</si>
  <si>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</si>
  <si>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</si>
  <si>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</si>
  <si>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</si>
  <si>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</si>
  <si>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</si>
  <si>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</si>
  <si>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</si>
  <si>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</si>
  <si>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</si>
  <si>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</si>
  <si>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</si>
  <si>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</si>
  <si>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</si>
  <si>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</si>
  <si>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</si>
  <si>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</si>
  <si>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</si>
  <si>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</si>
  <si>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</si>
  <si>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</si>
  <si>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</si>
  <si>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</si>
  <si>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</si>
  <si>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</si>
  <si>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</si>
  <si>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</si>
  <si>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</si>
  <si>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</si>
  <si>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</si>
  <si>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</si>
  <si>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</si>
  <si>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</si>
  <si>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</si>
  <si>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</si>
  <si>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</si>
  <si>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</si>
  <si>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</si>
  <si>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</si>
  <si>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</si>
  <si>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</si>
  <si>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</si>
  <si>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</si>
  <si>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</si>
  <si>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</si>
  <si>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</si>
  <si>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</si>
  <si>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</si>
  <si>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</si>
  <si>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</si>
  <si>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</si>
  <si>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</si>
  <si>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</si>
  <si>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</si>
  <si>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</si>
  <si>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</si>
  <si>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</si>
  <si>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</si>
  <si>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</si>
  <si>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</si>
  <si>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</si>
  <si>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</si>
  <si>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</si>
  <si>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</si>
  <si>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</si>
  <si>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</si>
  <si>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</si>
  <si>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</si>
  <si>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</si>
  <si>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</si>
  <si>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</si>
  <si>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</si>
  <si>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</si>
  <si>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</si>
  <si>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</si>
  <si>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</si>
  <si>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</si>
  <si>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</si>
  <si>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</si>
  <si>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</si>
  <si>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</si>
  <si>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</si>
  <si>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</si>
  <si>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</si>
  <si>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</si>
  <si>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</si>
  <si>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</si>
  <si>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</si>
  <si>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</si>
  <si>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</si>
  <si>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</si>
  <si>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</si>
  <si>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</si>
  <si>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</si>
  <si>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</si>
  <si>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</si>
  <si>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</si>
  <si>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</si>
  <si>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</si>
  <si>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</si>
  <si>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</si>
  <si>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</si>
  <si>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</si>
  <si>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</si>
  <si>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</si>
  <si>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</si>
  <si>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</si>
  <si>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</si>
  <si>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</si>
  <si>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</si>
  <si>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</si>
  <si>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</si>
  <si>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</si>
  <si>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</si>
  <si>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</si>
  <si>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</si>
  <si>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</si>
  <si>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</si>
  <si>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</si>
  <si>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</si>
  <si>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</si>
  <si>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</si>
  <si>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</si>
  <si>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</si>
  <si>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</si>
  <si>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</si>
  <si>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</si>
  <si>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</si>
  <si>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</si>
  <si>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</si>
  <si>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</si>
  <si>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</si>
  <si>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</si>
  <si>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</si>
  <si>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</si>
  <si>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</si>
  <si>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</si>
  <si>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</si>
  <si>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</si>
  <si>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</si>
  <si>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</si>
  <si>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</si>
  <si>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</si>
  <si>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</si>
  <si>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</si>
  <si>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</si>
  <si>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</si>
  <si>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</si>
  <si>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</si>
  <si>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</si>
  <si>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</si>
  <si>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</si>
  <si>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</si>
  <si>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</si>
  <si>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</si>
  <si>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</si>
  <si>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</si>
  <si>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</si>
  <si>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</si>
  <si>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</si>
  <si>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</si>
  <si>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</si>
  <si>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</si>
  <si>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</si>
  <si>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</si>
  <si>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</si>
  <si>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</si>
  <si>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</si>
  <si>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</si>
  <si>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</si>
  <si>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</si>
  <si>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</si>
  <si>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</si>
  <si>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</si>
  <si>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</si>
  <si>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</si>
  <si>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</si>
  <si>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</si>
  <si>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</si>
  <si>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</si>
  <si>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</si>
  <si>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</si>
  <si>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</si>
  <si>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</si>
  <si>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</si>
  <si>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</si>
  <si>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</si>
  <si>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</si>
  <si>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</si>
  <si>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</si>
  <si>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</si>
  <si>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</si>
  <si>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</si>
  <si>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</si>
  <si>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</si>
  <si>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</si>
  <si>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</si>
  <si>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</si>
  <si>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</si>
  <si>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</si>
  <si>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</si>
  <si>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</si>
  <si>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</si>
  <si>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</si>
  <si>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</si>
  <si>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</si>
  <si>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</si>
  <si>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</si>
  <si>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</si>
  <si>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</si>
  <si>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</si>
  <si>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</si>
  <si>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</si>
  <si>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</si>
  <si>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</si>
  <si>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</si>
  <si>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</si>
  <si>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</si>
  <si>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</si>
  <si>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</si>
  <si>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</si>
  <si>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</si>
  <si>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</si>
  <si>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</si>
  <si>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</si>
  <si>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</si>
  <si>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</si>
  <si>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</si>
  <si>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</si>
  <si>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</si>
  <si>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</si>
  <si>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</si>
  <si>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</si>
  <si>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</si>
  <si>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</si>
  <si>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</si>
  <si>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</si>
  <si>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</si>
  <si>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</si>
  <si>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</si>
  <si>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</si>
  <si>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</si>
  <si>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</si>
  <si>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</si>
  <si>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</si>
  <si>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</si>
  <si>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</si>
  <si>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</si>
  <si>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</si>
  <si>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</si>
  <si>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</si>
  <si>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</si>
  <si>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</si>
  <si>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</si>
  <si>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</si>
  <si>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</si>
  <si>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</si>
  <si>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</si>
  <si>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</si>
  <si>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</si>
  <si>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</si>
  <si>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</si>
  <si>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</si>
  <si>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</si>
  <si>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</si>
  <si>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</si>
  <si>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</si>
  <si>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</si>
  <si>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</si>
  <si>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</si>
  <si>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</si>
  <si>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</si>
  <si>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</si>
  <si>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</si>
  <si>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</si>
  <si>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</si>
  <si>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</si>
  <si>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</si>
  <si>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</si>
  <si>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</si>
  <si>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</si>
  <si>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</si>
  <si>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</si>
  <si>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</si>
  <si>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</si>
  <si>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</si>
  <si>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</si>
  <si>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</si>
  <si>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</si>
  <si>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</si>
  <si>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</si>
  <si>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</si>
  <si>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</si>
  <si>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</si>
  <si>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</si>
  <si>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</si>
  <si>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</si>
  <si>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</si>
  <si>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</si>
  <si>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</si>
  <si>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</si>
  <si>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</si>
  <si>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</si>
  <si>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</si>
  <si>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</si>
  <si>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</si>
  <si>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</si>
  <si>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</si>
  <si>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</si>
  <si>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</si>
  <si>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</si>
  <si>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</si>
  <si>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</si>
  <si>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</si>
  <si>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</si>
  <si>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</si>
  <si>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</si>
  <si>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</si>
  <si>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</si>
  <si>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</si>
  <si>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</si>
  <si>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</si>
  <si>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</si>
  <si>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</si>
  <si>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</si>
  <si>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</si>
  <si>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</si>
  <si>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</si>
  <si>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</si>
  <si>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</si>
  <si>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</si>
  <si>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</si>
  <si>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</si>
  <si>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</si>
  <si>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</si>
  <si>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</si>
  <si>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</si>
  <si>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</si>
  <si>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</si>
  <si>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</si>
  <si>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</si>
  <si>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</si>
  <si>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</si>
  <si>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</si>
  <si>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</si>
  <si>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</si>
  <si>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</si>
  <si>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</si>
  <si>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</si>
  <si>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</si>
  <si>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</si>
  <si>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</si>
  <si>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</si>
  <si>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</si>
  <si>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</si>
  <si>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</si>
  <si>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</si>
  <si>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</si>
  <si>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</si>
  <si>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</si>
  <si>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</si>
  <si>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</si>
  <si>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</si>
  <si>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</si>
  <si>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</si>
  <si>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</si>
  <si>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</si>
  <si>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</si>
  <si>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</si>
  <si>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</si>
  <si>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</si>
  <si>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</si>
  <si>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</si>
  <si>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</si>
  <si>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</si>
  <si>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</si>
  <si>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</si>
  <si>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</si>
  <si>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</si>
  <si>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</si>
  <si>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</si>
  <si>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</si>
  <si>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</si>
  <si>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</si>
  <si>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</si>
  <si>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</si>
  <si>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</si>
  <si>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</si>
  <si>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</si>
  <si>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</si>
  <si>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</si>
  <si>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</si>
  <si>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</si>
  <si>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</si>
  <si>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</si>
  <si>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</si>
  <si>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</si>
  <si>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</si>
  <si>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</si>
  <si>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</si>
  <si>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</si>
  <si>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</si>
  <si>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</si>
  <si>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</si>
  <si>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</si>
  <si>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</si>
  <si>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</si>
  <si>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</si>
  <si>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</si>
  <si>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</si>
  <si>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</si>
  <si>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</si>
  <si>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</si>
  <si>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</si>
  <si>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</si>
  <si>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</si>
  <si>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</si>
  <si>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</si>
  <si>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</si>
  <si>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</si>
  <si>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</si>
  <si>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</si>
  <si>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</si>
  <si>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</si>
  <si>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</si>
  <si>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</si>
  <si>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</si>
  <si>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</si>
  <si>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</si>
  <si>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</si>
  <si>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</si>
  <si>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</si>
  <si>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</si>
  <si>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</si>
  <si>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</si>
  <si>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</si>
  <si>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</si>
  <si>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</si>
  <si>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</si>
  <si>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</si>
  <si>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</si>
  <si>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</si>
  <si>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</si>
  <si>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</si>
  <si>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</si>
  <si>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</si>
  <si>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</si>
  <si>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</si>
  <si>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</si>
  <si>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</si>
  <si>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</si>
  <si>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</si>
  <si>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</si>
  <si>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</si>
  <si>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</si>
  <si>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</si>
  <si>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</si>
  <si>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</si>
  <si>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</si>
  <si>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</si>
  <si>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</si>
  <si>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</si>
  <si>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</si>
  <si>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</si>
  <si>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</si>
  <si>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</si>
  <si>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</si>
  <si>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</si>
  <si>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</si>
  <si>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</si>
  <si>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</si>
  <si>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</si>
  <si>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</si>
  <si>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</si>
  <si>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</si>
  <si>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</si>
  <si>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</si>
  <si>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</si>
  <si>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</si>
  <si>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</si>
  <si>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</si>
  <si>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</si>
  <si>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</si>
  <si>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</si>
  <si>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</si>
  <si>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</si>
  <si>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</si>
  <si>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</si>
  <si>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</si>
  <si>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</si>
  <si>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</si>
  <si>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</si>
  <si>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</si>
  <si>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</si>
  <si>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</si>
  <si>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</si>
  <si>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</si>
  <si>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</si>
  <si>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</si>
  <si>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</si>
  <si>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</si>
  <si>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</si>
  <si>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</si>
  <si>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</si>
  <si>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</si>
  <si>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</si>
  <si>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</si>
  <si>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</si>
  <si>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</si>
  <si>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</si>
  <si>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</si>
  <si>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</si>
  <si>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</si>
  <si>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</si>
  <si>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</si>
  <si>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</si>
  <si>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</si>
  <si>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</si>
  <si>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</si>
  <si>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</si>
  <si>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</si>
  <si>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</si>
  <si>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</si>
  <si>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</si>
  <si>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</si>
  <si>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</si>
  <si>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</si>
  <si>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</si>
  <si>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</si>
  <si>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</si>
  <si>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</si>
  <si>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</si>
  <si>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</si>
  <si>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</si>
  <si>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</si>
  <si>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</si>
  <si>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</si>
  <si>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</si>
  <si>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</si>
  <si>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</si>
  <si>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</si>
  <si>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</si>
  <si>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</si>
  <si>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</si>
  <si>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</si>
  <si>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</si>
  <si>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</si>
  <si>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</si>
  <si>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</si>
  <si>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</si>
  <si>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</si>
  <si>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</si>
  <si>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</si>
  <si>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</si>
  <si>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</si>
  <si>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</si>
  <si>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</si>
  <si>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</si>
  <si>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</si>
  <si>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</si>
  <si>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</si>
  <si>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</si>
  <si>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</si>
  <si>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</si>
  <si>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</si>
  <si>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</si>
  <si>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</si>
  <si>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</si>
  <si>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</si>
  <si>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</si>
  <si>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</si>
  <si>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</si>
  <si>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</si>
  <si>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</si>
  <si>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</si>
  <si>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</si>
  <si>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</si>
  <si>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</si>
  <si>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</si>
  <si>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</si>
  <si>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</si>
  <si>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</si>
  <si>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</si>
  <si>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</si>
  <si>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</si>
  <si>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</si>
  <si>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</si>
  <si>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</si>
  <si>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</si>
  <si>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</si>
  <si>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</si>
  <si>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</si>
  <si>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</si>
  <si>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</si>
  <si>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</si>
  <si>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</si>
  <si>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</si>
  <si>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</si>
  <si>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</si>
  <si>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</si>
  <si>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</si>
  <si>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</si>
  <si>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</si>
  <si>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</si>
  <si>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</si>
  <si>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</si>
  <si>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</si>
  <si>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</si>
  <si>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</si>
  <si>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</si>
  <si>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</si>
  <si>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</si>
  <si>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</si>
  <si>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</si>
  <si>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</si>
  <si>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</si>
  <si>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</si>
  <si>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</si>
  <si>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</si>
  <si>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</si>
  <si>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</si>
  <si>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</si>
  <si>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</si>
  <si>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</si>
  <si>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</si>
  <si>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</si>
  <si>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</si>
  <si>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</si>
  <si>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</si>
  <si>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</si>
  <si>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</si>
  <si>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</si>
  <si>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</si>
  <si>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</si>
  <si>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</si>
  <si>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</si>
  <si>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</si>
  <si>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</si>
  <si>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</si>
  <si>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</si>
  <si>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</si>
  <si>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</si>
  <si>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</si>
  <si>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</si>
  <si>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</si>
  <si>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</si>
  <si>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</si>
  <si>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</si>
  <si>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</si>
  <si>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</si>
  <si>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</si>
  <si>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</si>
  <si>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</si>
  <si>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</si>
  <si>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</si>
  <si>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</si>
  <si>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</si>
  <si>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</si>
  <si>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</si>
  <si>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</si>
  <si>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</si>
  <si>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</si>
  <si>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</si>
  <si>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</si>
  <si>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</si>
  <si>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</si>
  <si>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</si>
  <si>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</si>
  <si>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</si>
  <si>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</si>
  <si>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</si>
  <si>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</si>
  <si>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</si>
  <si>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</si>
  <si>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</si>
  <si>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</si>
  <si>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</si>
  <si>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</si>
  <si>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</si>
  <si>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</si>
  <si>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</si>
  <si>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</si>
  <si>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</si>
  <si>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</si>
  <si>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</si>
  <si>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</si>
  <si>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</si>
  <si>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</si>
  <si>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</si>
  <si>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</si>
  <si>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</si>
  <si>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</si>
  <si>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</si>
  <si>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</si>
  <si>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</si>
  <si>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</si>
  <si>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</si>
  <si>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</si>
  <si>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</si>
  <si>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</si>
  <si>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</si>
  <si>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</si>
  <si>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</si>
  <si>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</si>
  <si>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</si>
  <si>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</si>
  <si>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</si>
  <si>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</si>
  <si>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</si>
  <si>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</si>
  <si>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</si>
  <si>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</si>
  <si>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</si>
  <si>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</si>
  <si>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</si>
  <si>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</si>
  <si>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</si>
  <si>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</si>
  <si>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</si>
  <si>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</si>
  <si>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</si>
  <si>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</si>
  <si>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</si>
  <si>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</si>
  <si>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</si>
  <si>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</si>
  <si>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</si>
  <si>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</si>
  <si>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</si>
  <si>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</si>
  <si>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</si>
  <si>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</si>
  <si>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</si>
  <si>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</si>
  <si>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</si>
  <si>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</si>
  <si>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</si>
  <si>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</si>
  <si>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</si>
  <si>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</si>
  <si>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</si>
  <si>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</si>
  <si>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</si>
  <si>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</si>
  <si>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</si>
  <si>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</si>
  <si>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</si>
  <si>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</si>
  <si>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</si>
  <si>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</si>
  <si>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</si>
  <si>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</si>
  <si>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</si>
  <si>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</si>
  <si>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</si>
  <si>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</si>
  <si>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</si>
  <si>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</si>
  <si>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</si>
  <si>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</si>
  <si>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</si>
  <si>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</si>
  <si>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</si>
  <si>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</si>
  <si>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</si>
  <si>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</si>
  <si>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</si>
  <si>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</si>
  <si>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</si>
  <si>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</si>
  <si>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</si>
  <si>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</si>
  <si>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</si>
  <si>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</si>
  <si>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</si>
  <si>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</si>
  <si>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</si>
  <si>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</si>
  <si>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</si>
  <si>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</si>
  <si>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</si>
  <si>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</si>
  <si>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</si>
  <si>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</si>
  <si>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</si>
  <si>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</si>
  <si>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</si>
  <si>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</si>
  <si>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</si>
  <si>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</si>
  <si>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</si>
  <si>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</si>
  <si>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</si>
  <si>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</si>
  <si>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</si>
  <si>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</si>
  <si>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</si>
  <si>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</si>
  <si>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</si>
  <si>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</si>
  <si>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</si>
  <si>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</si>
  <si>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</si>
  <si>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</si>
  <si>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</si>
  <si>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</si>
  <si>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</si>
  <si>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</si>
  <si>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</si>
  <si>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</si>
  <si>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</si>
  <si>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</si>
  <si>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</si>
  <si>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</si>
  <si>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</si>
  <si>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</si>
  <si>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</si>
  <si>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</si>
  <si>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</si>
  <si>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</si>
  <si>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</si>
  <si>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</si>
  <si>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</si>
  <si>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</si>
  <si>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</si>
  <si>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</si>
  <si>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</si>
  <si>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</si>
  <si>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</si>
  <si>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</si>
  <si>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</si>
  <si>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</si>
  <si>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</si>
  <si>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</si>
  <si>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</si>
  <si>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</si>
  <si>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</si>
  <si>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</si>
  <si>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</si>
  <si>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</si>
  <si>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</si>
  <si>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</si>
  <si>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</si>
  <si>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</si>
  <si>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</si>
  <si>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</si>
  <si>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</si>
  <si>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</si>
  <si>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</si>
  <si>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</si>
  <si>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</si>
  <si>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</si>
  <si>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</si>
  <si>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</si>
  <si>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</si>
  <si>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</si>
  <si>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</si>
  <si>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</si>
  <si>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</si>
  <si>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</si>
  <si>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</si>
  <si>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</si>
  <si>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</si>
  <si>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</si>
  <si>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</si>
  <si>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</si>
  <si>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</si>
  <si>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</si>
  <si>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</si>
  <si>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</si>
  <si>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</si>
  <si>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</si>
  <si>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</si>
  <si>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</si>
  <si>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</si>
  <si>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</si>
  <si>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</si>
  <si>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</si>
  <si>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</si>
  <si>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</si>
  <si>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</si>
  <si>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</si>
  <si>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</si>
  <si>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</si>
  <si>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</si>
  <si>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</si>
  <si>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</si>
  <si>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</si>
  <si>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</si>
  <si>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</si>
  <si>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</si>
  <si>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</si>
  <si>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</si>
  <si>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</si>
  <si>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</si>
  <si>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</si>
  <si>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</si>
  <si>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</si>
  <si>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</si>
  <si>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</si>
  <si>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</si>
  <si>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</si>
  <si>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</si>
  <si>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</si>
  <si>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</si>
  <si>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</si>
  <si>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</si>
  <si>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</si>
  <si>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</si>
  <si>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</si>
  <si>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</si>
  <si>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</si>
  <si>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</si>
  <si>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</si>
  <si>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</si>
  <si>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</si>
  <si>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</si>
  <si>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</si>
  <si>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</si>
  <si>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</si>
  <si>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</si>
  <si>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</si>
  <si>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</si>
  <si>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</si>
  <si>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</si>
  <si>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</si>
  <si>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</si>
  <si>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</si>
  <si>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</si>
  <si>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</si>
  <si>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</si>
  <si>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</si>
  <si>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</si>
  <si>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</si>
  <si>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</si>
  <si>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</si>
  <si>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</si>
  <si>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</si>
  <si>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</si>
  <si>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</si>
  <si>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</si>
  <si>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</si>
  <si>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</si>
  <si>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</si>
  <si>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</si>
  <si>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</si>
  <si>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</si>
  <si>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</si>
  <si>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</si>
  <si>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</si>
  <si>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</si>
  <si>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</si>
  <si>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</si>
  <si>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</si>
  <si>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</si>
  <si>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</si>
  <si>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</si>
  <si>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</si>
  <si>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</si>
  <si>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</si>
  <si>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</si>
  <si>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</si>
  <si>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</si>
  <si>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</si>
  <si>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</si>
  <si>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</si>
  <si>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</si>
  <si>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</si>
  <si>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</si>
  <si>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</si>
  <si>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</si>
  <si>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</si>
  <si>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</si>
  <si>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</si>
  <si>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</si>
  <si>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</si>
  <si>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</si>
  <si>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</si>
  <si>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</si>
  <si>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</si>
  <si>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</si>
  <si>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</si>
  <si>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</si>
  <si>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</si>
  <si>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</si>
  <si>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</si>
  <si>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</si>
  <si>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</si>
  <si>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</si>
  <si>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</si>
  <si>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</si>
  <si>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</si>
  <si>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</si>
  <si>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</si>
  <si>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</si>
  <si>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</si>
  <si>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</si>
  <si>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</si>
  <si>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</si>
  <si>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</si>
  <si>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</si>
  <si>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</si>
  <si>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</si>
  <si>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</si>
  <si>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</si>
  <si>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</si>
  <si>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</si>
  <si>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</si>
  <si>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</si>
  <si>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</si>
  <si>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</si>
  <si>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</si>
  <si>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</si>
  <si>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</si>
  <si>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</si>
  <si>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</si>
  <si>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</si>
  <si>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</si>
  <si>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</si>
  <si>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</si>
  <si>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</si>
  <si>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</si>
  <si>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</si>
  <si>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</si>
  <si>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</si>
  <si>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</si>
  <si>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</si>
  <si>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</si>
  <si>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</si>
  <si>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</si>
  <si>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</si>
  <si>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</si>
  <si>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</si>
  <si>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</si>
  <si>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</si>
  <si>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</si>
  <si>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</si>
  <si>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</si>
  <si>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</si>
  <si>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</si>
  <si>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</si>
  <si>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</si>
  <si>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</si>
  <si>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</si>
  <si>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</si>
  <si>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</si>
  <si>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</si>
  <si>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</si>
  <si>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</si>
  <si>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</si>
  <si>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</si>
  <si>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</si>
  <si>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</si>
  <si>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</si>
  <si>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</si>
  <si>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</si>
  <si>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</si>
  <si>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</si>
  <si>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</si>
  <si>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</si>
  <si>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</si>
  <si>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</si>
  <si>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</si>
  <si>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</si>
  <si>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</si>
  <si>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</si>
  <si>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</si>
  <si>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</si>
  <si>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</si>
  <si>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</si>
  <si>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</si>
  <si>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</si>
  <si>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</si>
  <si>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</si>
  <si>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</si>
  <si>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</si>
  <si>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</si>
  <si>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</si>
  <si>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</si>
  <si>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</si>
  <si>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</si>
  <si>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</si>
  <si>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</si>
  <si>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</si>
  <si>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</si>
  <si>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</si>
  <si>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</si>
  <si>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</si>
  <si>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</si>
  <si>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</si>
  <si>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</si>
  <si>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</si>
  <si>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</si>
  <si>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</si>
  <si>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</si>
  <si>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</si>
  <si>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</si>
  <si>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</si>
  <si>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</si>
  <si>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</si>
  <si>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</si>
  <si>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</si>
  <si>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</si>
  <si>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</si>
  <si>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</si>
  <si>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</si>
  <si>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</si>
  <si>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</si>
  <si>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</si>
  <si>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</si>
  <si>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</si>
  <si>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</si>
  <si>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</si>
  <si>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</si>
  <si>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</si>
  <si>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</si>
  <si>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</si>
  <si>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</si>
  <si>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</si>
  <si>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</si>
  <si>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</si>
  <si>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</si>
  <si>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</si>
  <si>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</si>
  <si>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</si>
  <si>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</si>
  <si>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</si>
  <si>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</si>
  <si>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</si>
  <si>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</si>
  <si>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</si>
  <si>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</si>
  <si>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</si>
  <si>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</si>
  <si>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</si>
  <si>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</si>
  <si>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</si>
  <si>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</si>
  <si>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</si>
  <si>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</si>
  <si>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</si>
  <si>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</si>
  <si>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</si>
  <si>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</si>
  <si>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</si>
  <si>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</si>
  <si>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</si>
  <si>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</si>
  <si>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</si>
  <si>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</si>
  <si>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</si>
  <si>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</si>
  <si>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</si>
  <si>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</si>
  <si>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</si>
  <si>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</si>
  <si>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</si>
  <si>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</si>
  <si>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</si>
  <si>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</si>
  <si>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</si>
  <si>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</si>
  <si>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</si>
  <si>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</si>
  <si>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</si>
  <si>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</si>
  <si>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</si>
  <si>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</si>
  <si>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</si>
  <si>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</si>
  <si>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</si>
  <si>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</si>
  <si>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</si>
  <si>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</si>
  <si>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</si>
  <si>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</si>
  <si>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</si>
  <si>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</si>
  <si>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</si>
  <si>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</si>
  <si>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</si>
  <si>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</si>
  <si>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</si>
  <si>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</si>
  <si>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</si>
  <si>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</si>
  <si>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</si>
  <si>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</si>
  <si>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</si>
  <si>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</si>
  <si>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</si>
  <si>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</si>
  <si>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</si>
  <si>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</si>
  <si>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</si>
  <si>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</si>
  <si>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</si>
  <si>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</si>
  <si>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</si>
  <si>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</si>
  <si>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</si>
  <si>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</si>
  <si>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</si>
  <si>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</si>
  <si>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</si>
  <si>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</si>
  <si>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</si>
  <si>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</si>
  <si>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</si>
  <si>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</si>
  <si>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</si>
  <si>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</si>
  <si>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</si>
  <si>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</si>
  <si>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</si>
  <si>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</si>
  <si>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</si>
  <si>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</si>
  <si>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</si>
  <si>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</si>
  <si>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</si>
  <si>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</si>
  <si>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</si>
  <si>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</si>
  <si>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</si>
  <si>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</si>
  <si>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</si>
  <si>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</si>
  <si>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</si>
  <si>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</si>
  <si>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</si>
  <si>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</si>
  <si>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</si>
  <si>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</si>
  <si>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</si>
  <si>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</si>
  <si>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</si>
  <si>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</si>
  <si>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</si>
  <si>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</si>
  <si>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</si>
  <si>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</si>
  <si>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</si>
  <si>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</si>
  <si>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</si>
  <si>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</si>
  <si>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</si>
  <si>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</si>
  <si>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</si>
  <si>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</si>
  <si>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</si>
  <si>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</si>
  <si>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</si>
  <si>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</si>
  <si>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</si>
  <si>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</si>
  <si>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</si>
  <si>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</si>
  <si>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</si>
  <si>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</si>
  <si>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</si>
  <si>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</si>
  <si>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</si>
  <si>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</si>
  <si>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</si>
  <si>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</si>
  <si>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</si>
  <si>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</si>
  <si>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</si>
  <si>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</si>
  <si>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</si>
  <si>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</si>
  <si>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</si>
  <si>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</si>
  <si>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</si>
  <si>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</si>
  <si>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</si>
  <si>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</si>
  <si>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</si>
  <si>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</si>
  <si>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</si>
  <si>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</si>
  <si>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</si>
  <si>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</si>
  <si>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</si>
  <si>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</si>
  <si>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</si>
  <si>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</si>
  <si>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</si>
  <si>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</si>
  <si>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</si>
  <si>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</si>
  <si>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</si>
  <si>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</si>
  <si>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</si>
  <si>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</si>
  <si>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</si>
  <si>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</si>
  <si>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</si>
  <si>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</si>
  <si>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</si>
  <si>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</si>
  <si>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</si>
  <si>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</si>
  <si>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</si>
  <si>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</si>
  <si>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</si>
  <si>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</si>
  <si>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</si>
  <si>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</si>
  <si>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</si>
  <si>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</si>
  <si>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</si>
  <si>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</si>
  <si>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</si>
  <si>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</si>
  <si>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</si>
  <si>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</si>
  <si>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</si>
  <si>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</si>
  <si>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</si>
  <si>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</si>
  <si>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</si>
  <si>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</si>
  <si>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</si>
  <si>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</si>
  <si>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</si>
  <si>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</si>
  <si>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</si>
  <si>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</si>
  <si>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</si>
  <si>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</si>
  <si>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</si>
  <si>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</si>
  <si>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</si>
  <si>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</si>
  <si>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</si>
  <si>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</si>
  <si>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</si>
  <si>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</si>
  <si>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</si>
  <si>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</si>
  <si>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</si>
  <si>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</si>
  <si>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</si>
  <si>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</si>
  <si>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</si>
  <si>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</si>
  <si>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</si>
  <si>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</si>
  <si>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</si>
  <si>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</si>
  <si>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</si>
  <si>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</si>
  <si>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</si>
  <si>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</si>
  <si>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</si>
  <si>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</si>
  <si>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</si>
  <si>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</si>
  <si>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</si>
  <si>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</si>
  <si>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</si>
  <si>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</si>
  <si>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</si>
  <si>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</si>
  <si>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</si>
  <si>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</si>
  <si>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</si>
  <si>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</si>
  <si>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</si>
  <si>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</si>
  <si>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</si>
  <si>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</si>
  <si>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</si>
  <si>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</si>
  <si>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</si>
  <si>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</si>
  <si>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</si>
  <si>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</si>
  <si>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</si>
  <si>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</si>
  <si>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</si>
  <si>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</si>
  <si>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</si>
  <si>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</si>
  <si>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</si>
  <si>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</si>
  <si>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</si>
  <si>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</si>
  <si>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</si>
  <si>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</si>
  <si>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</si>
  <si>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</si>
  <si>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</si>
  <si>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</si>
  <si>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</si>
  <si>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</si>
  <si>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</si>
  <si>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</si>
  <si>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</si>
  <si>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</si>
  <si>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</si>
  <si>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</si>
  <si>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</si>
  <si>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</si>
  <si>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</si>
  <si>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</si>
  <si>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</si>
  <si>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</si>
  <si>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</si>
  <si>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</si>
  <si>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</si>
  <si>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</si>
  <si>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</si>
  <si>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</si>
  <si>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</si>
  <si>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</si>
  <si>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</si>
  <si>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</si>
  <si>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</si>
  <si>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</si>
  <si>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</si>
  <si>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</si>
  <si>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</si>
  <si>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</si>
  <si>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</si>
  <si>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</si>
  <si>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</si>
  <si>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</si>
  <si>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</si>
  <si>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</si>
  <si>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</si>
  <si>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</si>
  <si>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</si>
  <si>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</si>
  <si>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</si>
  <si>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</si>
  <si>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</si>
  <si>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</si>
  <si>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</si>
  <si>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</si>
  <si>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</si>
  <si>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</si>
  <si>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</si>
  <si>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</si>
  <si>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</si>
  <si>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</si>
  <si>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</si>
  <si>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</si>
  <si>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</si>
  <si>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</si>
  <si>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</si>
  <si>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</si>
  <si>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</si>
  <si>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</si>
  <si>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</si>
  <si>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</si>
  <si>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</si>
  <si>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</si>
  <si>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</si>
  <si>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</si>
  <si>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</si>
  <si>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</si>
  <si>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</si>
  <si>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</si>
  <si>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</si>
  <si>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</si>
  <si>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</si>
  <si>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</si>
  <si>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</si>
  <si>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</si>
  <si>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</si>
  <si>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</si>
  <si>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</si>
  <si>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</si>
  <si>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</si>
  <si>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</si>
  <si>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</si>
  <si>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</si>
  <si>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</si>
  <si>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</si>
  <si>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</si>
  <si>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</si>
  <si>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</si>
  <si>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</si>
  <si>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</si>
  <si>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</si>
  <si>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</si>
  <si>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</si>
  <si>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</si>
  <si>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</si>
  <si>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</si>
  <si>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</si>
  <si>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</si>
  <si>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</si>
  <si>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</si>
  <si>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</si>
  <si>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</si>
  <si>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</si>
  <si>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</si>
  <si>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</si>
  <si>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</si>
  <si>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</si>
  <si>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</si>
  <si>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</si>
  <si>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</si>
  <si>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</si>
  <si>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</si>
  <si>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</si>
  <si>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</si>
  <si>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</si>
  <si>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</si>
  <si>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</si>
  <si>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</si>
  <si>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</si>
  <si>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</si>
  <si>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</si>
  <si>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</si>
  <si>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</si>
  <si>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</si>
  <si>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</si>
  <si>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</si>
  <si>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</si>
  <si>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</si>
  <si>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</si>
  <si>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</si>
  <si>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</si>
  <si>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</si>
  <si>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</si>
  <si>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</si>
  <si>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</si>
  <si>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</si>
  <si>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</si>
  <si>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</si>
  <si>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</si>
  <si>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</si>
  <si>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</si>
  <si>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</si>
  <si>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</si>
  <si>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</si>
  <si>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</si>
  <si>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</si>
  <si>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</si>
  <si>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</si>
  <si>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</si>
  <si>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</si>
  <si>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</si>
  <si>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</si>
  <si>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</si>
  <si>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</si>
  <si>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</si>
  <si>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</si>
  <si>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</si>
  <si>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</si>
  <si>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</si>
  <si>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</si>
  <si>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</si>
  <si>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</si>
  <si>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</si>
  <si>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</si>
  <si>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</si>
  <si>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</si>
  <si>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</si>
  <si>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</si>
  <si>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</si>
  <si>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</si>
  <si>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</si>
  <si>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</si>
  <si>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</si>
  <si>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</si>
  <si>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</si>
  <si>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</si>
  <si>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</si>
  <si>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</si>
  <si>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</si>
  <si>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</si>
  <si>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</si>
  <si>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</si>
  <si>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</si>
  <si>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</si>
  <si>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</si>
  <si>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</si>
  <si>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</si>
  <si>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</si>
  <si>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</si>
  <si>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</si>
  <si>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</si>
  <si>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</si>
  <si>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</si>
  <si>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</si>
  <si>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</si>
  <si>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</si>
  <si>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</si>
  <si>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</si>
  <si>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</si>
  <si>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</si>
  <si>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</si>
  <si>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</si>
  <si>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</si>
  <si>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</si>
  <si>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</si>
  <si>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</si>
  <si>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</si>
  <si>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</si>
  <si>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</si>
  <si>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</si>
  <si>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</si>
  <si>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</si>
  <si>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</si>
  <si>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</si>
  <si>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</si>
  <si>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</si>
  <si>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</si>
  <si>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</si>
  <si>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</si>
  <si>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</si>
  <si>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</si>
  <si>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</si>
  <si>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</si>
  <si>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</si>
  <si>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</si>
  <si>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</si>
  <si>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</si>
  <si>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</si>
  <si>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</si>
  <si>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</si>
  <si>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</si>
  <si>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</si>
  <si>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</si>
  <si>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</si>
  <si>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</si>
  <si>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</si>
  <si>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</si>
  <si>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</si>
  <si>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</si>
  <si>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</si>
  <si>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</si>
  <si>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</si>
  <si>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</si>
  <si>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</si>
  <si>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</si>
  <si>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</si>
  <si>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</si>
  <si>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</si>
  <si>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</si>
  <si>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</si>
  <si>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</si>
  <si>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</si>
  <si>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</si>
  <si>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</si>
  <si>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</si>
  <si>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</si>
  <si>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</si>
  <si>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</si>
  <si>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</si>
  <si>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</si>
  <si>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</si>
  <si>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</si>
  <si>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</si>
  <si>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</si>
  <si>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</si>
  <si>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</si>
  <si>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</si>
  <si>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</si>
  <si>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</si>
  <si>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</si>
  <si>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</si>
  <si>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</si>
  <si>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</si>
  <si>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</si>
  <si>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</si>
  <si>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</si>
  <si>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</si>
  <si>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</si>
  <si>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</si>
  <si>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</si>
  <si>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</si>
  <si>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</si>
  <si>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</si>
  <si>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</si>
  <si>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</si>
  <si>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</si>
  <si>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</si>
  <si>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</si>
  <si>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</si>
  <si>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</si>
  <si>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</si>
  <si>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</si>
  <si>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</si>
  <si>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</si>
  <si>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</si>
  <si>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</si>
  <si>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</si>
  <si>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</si>
  <si>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</si>
  <si>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</si>
  <si>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</si>
  <si>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</si>
  <si>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</si>
  <si>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</si>
  <si>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</si>
  <si>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</si>
  <si>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</si>
  <si>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</si>
  <si>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</si>
  <si>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</si>
  <si>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</si>
  <si>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</si>
  <si>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</si>
  <si>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</si>
  <si>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</si>
  <si>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</si>
  <si>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</si>
  <si>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</si>
  <si>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</si>
  <si>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</si>
  <si>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</si>
  <si>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</si>
  <si>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</si>
  <si>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</si>
  <si>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</si>
  <si>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</si>
  <si>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</si>
  <si>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</si>
  <si>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</si>
  <si>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</si>
  <si>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</si>
  <si>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</si>
  <si>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</si>
  <si>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</si>
  <si>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</si>
  <si>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</si>
  <si>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</si>
  <si>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</si>
  <si>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</si>
  <si>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</si>
  <si>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</si>
  <si>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</si>
  <si>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</si>
  <si>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</si>
  <si>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</si>
  <si>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</si>
  <si>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</si>
  <si>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</si>
  <si>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</si>
  <si>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</si>
  <si>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</si>
  <si>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</si>
  <si>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</si>
  <si>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</si>
  <si>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</si>
  <si>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</si>
  <si>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</si>
  <si>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</si>
  <si>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</si>
  <si>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</si>
  <si>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</si>
  <si>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</si>
  <si>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</si>
  <si>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</si>
  <si>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</si>
  <si>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</si>
  <si>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</si>
  <si>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</si>
  <si>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</si>
  <si>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</si>
  <si>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</si>
  <si>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</si>
  <si>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</si>
  <si>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</si>
  <si>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</si>
  <si>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</si>
  <si>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</si>
  <si>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</si>
  <si>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</si>
  <si>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</si>
  <si>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</si>
  <si>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</si>
  <si>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</si>
  <si>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</si>
  <si>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</si>
  <si>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</si>
  <si>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</si>
  <si>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</si>
  <si>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</si>
  <si>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</si>
  <si>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</si>
  <si>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</si>
  <si>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</si>
  <si>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</si>
  <si>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</si>
  <si>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</si>
  <si>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</si>
  <si>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</si>
  <si>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</si>
  <si>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</si>
  <si>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</si>
  <si>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</si>
  <si>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</si>
  <si>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</si>
  <si>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</si>
  <si>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</si>
  <si>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</si>
  <si>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</si>
  <si>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</si>
  <si>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</si>
  <si>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</si>
  <si>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</si>
  <si>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</si>
  <si>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</si>
  <si>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</si>
  <si>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</si>
  <si>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</si>
  <si>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</si>
  <si>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</si>
  <si>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</si>
  <si>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</si>
  <si>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</si>
  <si>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</si>
  <si>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</si>
  <si>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</si>
  <si>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</si>
  <si>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</si>
  <si>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</si>
  <si>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</si>
  <si>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</si>
  <si>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</si>
  <si>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</si>
  <si>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</si>
  <si>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</si>
  <si>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</si>
  <si>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</si>
  <si>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</si>
  <si>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</si>
  <si>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</si>
  <si>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</si>
  <si>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</si>
  <si>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</si>
  <si>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</si>
  <si>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</si>
  <si>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</si>
  <si>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</si>
  <si>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</si>
  <si>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</si>
  <si>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</si>
  <si>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</si>
  <si>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</si>
  <si>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</si>
  <si>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</si>
  <si>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</si>
  <si>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</si>
  <si>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</si>
  <si>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</si>
  <si>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</si>
  <si>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</si>
  <si>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</si>
  <si>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</si>
  <si>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</si>
  <si>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</si>
  <si>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</si>
  <si>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</si>
  <si>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</si>
  <si>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</si>
  <si>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</si>
  <si>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</si>
  <si>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</si>
  <si>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</si>
  <si>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</si>
  <si>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</si>
  <si>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</si>
  <si>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</si>
  <si>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</si>
  <si>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</si>
  <si>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</si>
  <si>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</si>
  <si>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</si>
  <si>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</si>
  <si>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</si>
  <si>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</si>
  <si>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</si>
  <si>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</si>
  <si>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</si>
  <si>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</si>
  <si>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</si>
  <si>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</si>
  <si>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</si>
  <si>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</si>
  <si>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</si>
  <si>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</si>
  <si>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</si>
  <si>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</si>
  <si>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</si>
  <si>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</si>
  <si>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</si>
  <si>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</si>
  <si>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</si>
  <si>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</si>
  <si>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</si>
  <si>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</si>
  <si>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</si>
  <si>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</si>
  <si>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</si>
  <si>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</si>
  <si>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</si>
  <si>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</si>
  <si>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</si>
  <si>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</si>
  <si>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</si>
  <si>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</si>
  <si>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</si>
  <si>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</si>
  <si>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</si>
  <si>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</si>
  <si>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</si>
  <si>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</si>
  <si>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</si>
  <si>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</si>
  <si>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</si>
  <si>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</si>
  <si>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</si>
  <si>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</si>
  <si>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</si>
  <si>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</si>
  <si>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</si>
  <si>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</si>
  <si>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</si>
  <si>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</si>
  <si>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</si>
  <si>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</si>
  <si>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</si>
  <si>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</si>
  <si>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</si>
  <si>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</si>
  <si>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</si>
  <si>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</si>
  <si>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</si>
  <si>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</si>
  <si>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</si>
  <si>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</si>
  <si>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</si>
  <si>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</si>
  <si>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</si>
  <si>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</si>
  <si>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</si>
  <si>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</si>
  <si>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</si>
  <si>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</si>
  <si>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</si>
  <si>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</si>
  <si>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</si>
  <si>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</si>
  <si>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</si>
  <si>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</si>
  <si>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</si>
  <si>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</si>
  <si>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</si>
  <si>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</si>
  <si>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</si>
  <si>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</si>
  <si>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</si>
  <si>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</si>
  <si>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</si>
  <si>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</si>
  <si>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</si>
  <si>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</si>
  <si>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</si>
  <si>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</si>
  <si>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</si>
  <si>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</si>
  <si>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</si>
  <si>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</si>
  <si>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</si>
  <si>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</si>
  <si>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</si>
  <si>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</si>
  <si>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</si>
  <si>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</si>
  <si>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</si>
  <si>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</si>
  <si>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</si>
  <si>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</si>
  <si>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</si>
  <si>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</si>
  <si>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</si>
  <si>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</si>
  <si>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</si>
  <si>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</si>
  <si>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</si>
  <si>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</si>
  <si>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</si>
  <si>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</si>
  <si>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</si>
  <si>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</si>
  <si>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</si>
  <si>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</si>
  <si>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</si>
  <si>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</si>
  <si>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</si>
  <si>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</si>
  <si>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</si>
  <si>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</si>
  <si>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</si>
  <si>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</si>
  <si>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</si>
  <si>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</si>
  <si>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</si>
  <si>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</si>
  <si>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</si>
  <si>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</si>
  <si>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</si>
  <si>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</si>
  <si>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</si>
  <si>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</si>
  <si>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</si>
  <si>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</si>
  <si>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</si>
  <si>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</si>
  <si>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</si>
  <si>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</si>
  <si>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</si>
  <si>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</si>
  <si>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</si>
  <si>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</si>
  <si>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</si>
  <si>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</si>
  <si>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</si>
  <si>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</si>
  <si>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</si>
  <si>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</si>
  <si>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</si>
  <si>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</si>
  <si>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</si>
  <si>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</si>
  <si>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</si>
  <si>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</si>
  <si>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</si>
  <si>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</si>
  <si>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</si>
  <si>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</si>
  <si>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</si>
  <si>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</si>
  <si>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</si>
  <si>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</si>
  <si>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</si>
  <si>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</si>
  <si>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</si>
  <si>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</si>
  <si>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</si>
  <si>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</si>
  <si>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</si>
  <si>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</si>
  <si>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</si>
  <si>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</si>
  <si>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</si>
  <si>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</si>
  <si>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</si>
  <si>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</si>
  <si>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</si>
  <si>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</si>
  <si>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</si>
  <si>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</si>
  <si>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</si>
  <si>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</si>
  <si>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</si>
  <si>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</si>
  <si>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</si>
  <si>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</si>
  <si>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</si>
  <si>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</si>
  <si>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</si>
  <si>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</si>
  <si>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</si>
  <si>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</si>
  <si>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</si>
  <si>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</si>
  <si>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</si>
  <si>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</si>
  <si>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</si>
  <si>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</si>
  <si>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</si>
  <si>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</si>
  <si>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</si>
  <si>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</si>
  <si>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</si>
  <si>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</si>
  <si>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</si>
  <si>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</si>
  <si>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</si>
  <si>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</si>
  <si>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</si>
  <si>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</si>
  <si>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</si>
  <si>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</si>
  <si>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</si>
  <si>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</si>
  <si>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</si>
  <si>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</si>
  <si>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</si>
  <si>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</si>
  <si>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</si>
  <si>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</si>
  <si>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</si>
  <si>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</si>
  <si>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</si>
  <si>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</si>
  <si>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</si>
  <si>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</si>
  <si>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</si>
  <si>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</si>
  <si>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</si>
  <si>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</si>
  <si>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</si>
  <si>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</si>
  <si>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</si>
  <si>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</si>
  <si>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</si>
  <si>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</si>
  <si>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</si>
  <si>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</si>
  <si>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</si>
  <si>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</si>
  <si>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</si>
  <si>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</si>
  <si>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</si>
  <si>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</si>
  <si>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</si>
  <si>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</si>
  <si>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</si>
  <si>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</si>
  <si>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</si>
  <si>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</si>
  <si>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</si>
  <si>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</si>
  <si>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</si>
  <si>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</si>
  <si>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</si>
  <si>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</si>
  <si>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</si>
  <si>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</si>
  <si>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</si>
  <si>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</si>
  <si>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</si>
  <si>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</si>
  <si>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</si>
  <si>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</si>
  <si>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</si>
  <si>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</si>
  <si>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</si>
  <si>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</si>
  <si>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</si>
  <si>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</si>
  <si>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</si>
  <si>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</si>
  <si>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</si>
  <si>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</si>
  <si>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</si>
  <si>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</si>
  <si>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</si>
  <si>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</si>
  <si>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</si>
  <si>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</si>
  <si>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</si>
  <si>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</si>
  <si>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</si>
  <si>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</si>
  <si>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</si>
  <si>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</si>
  <si>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</si>
  <si>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</si>
  <si>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</si>
  <si>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</si>
  <si>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</si>
  <si>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</si>
  <si>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</si>
  <si>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</si>
  <si>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</si>
  <si>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</si>
  <si>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</si>
  <si>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</si>
  <si>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</si>
  <si>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</si>
  <si>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</si>
  <si>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</si>
  <si>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</si>
  <si>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</si>
  <si>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</si>
  <si>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</si>
  <si>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</si>
  <si>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</si>
  <si>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</si>
  <si>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</si>
  <si>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</si>
  <si>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</si>
  <si>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</si>
  <si>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</si>
  <si>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</si>
  <si>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</si>
  <si>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</si>
  <si>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</si>
  <si>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</si>
  <si>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</si>
  <si>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</si>
  <si>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</si>
  <si>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</si>
  <si>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</si>
  <si>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</si>
  <si>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</si>
  <si>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</si>
  <si>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</si>
  <si>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</si>
  <si>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</si>
  <si>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</si>
  <si>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</si>
  <si>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</si>
  <si>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</si>
  <si>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</si>
  <si>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</si>
  <si>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</si>
  <si>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</si>
  <si>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</si>
  <si>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</si>
  <si>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</si>
  <si>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</si>
  <si>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</si>
  <si>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</si>
  <si>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</si>
  <si>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</si>
  <si>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</si>
  <si>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</si>
  <si>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</si>
  <si>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</si>
  <si>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</si>
  <si>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</si>
  <si>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</si>
  <si>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</si>
  <si>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</si>
  <si>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</si>
  <si>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</si>
  <si>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</si>
  <si>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</si>
  <si>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</si>
  <si>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</si>
  <si>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</si>
  <si>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</si>
  <si>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</si>
  <si>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</si>
  <si>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</si>
  <si>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</si>
  <si>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</si>
  <si>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</si>
  <si>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</si>
  <si>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</si>
  <si>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</si>
  <si>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</si>
  <si>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</si>
  <si>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</si>
  <si>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</si>
  <si>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</si>
  <si>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</si>
  <si>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</si>
  <si>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</si>
  <si>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</si>
  <si>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</si>
  <si>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</si>
  <si>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</si>
  <si>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</si>
  <si>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</si>
  <si>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</si>
  <si>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</si>
  <si>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</si>
  <si>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</si>
  <si>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</si>
  <si>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</si>
  <si>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</si>
  <si>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</si>
  <si>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</si>
  <si>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</si>
  <si>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</si>
  <si>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</si>
  <si>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</si>
  <si>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</si>
  <si>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</si>
  <si>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</si>
  <si>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</si>
  <si>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</si>
  <si>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</si>
  <si>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</si>
  <si>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</si>
  <si>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</si>
  <si>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</si>
  <si>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</si>
  <si>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</si>
  <si>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</si>
  <si>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</si>
  <si>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</si>
  <si>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</si>
  <si>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</si>
  <si>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</si>
  <si>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</si>
  <si>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</si>
  <si>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</si>
  <si>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</si>
  <si>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</si>
  <si>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</si>
  <si>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</si>
  <si>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</si>
  <si>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</si>
  <si>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</si>
  <si>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</si>
  <si>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</si>
  <si>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</si>
  <si>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</si>
  <si>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</si>
  <si>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</si>
  <si>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</si>
  <si>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</si>
  <si>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</si>
  <si>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</si>
  <si>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</si>
  <si>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</si>
  <si>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</si>
  <si>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</si>
  <si>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</si>
  <si>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</si>
  <si>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</si>
  <si>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</si>
  <si>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</si>
  <si>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</si>
  <si>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</si>
  <si>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</si>
  <si>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</si>
  <si>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</si>
  <si>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</si>
  <si>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</si>
  <si>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</si>
  <si>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</si>
  <si>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</si>
  <si>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</si>
  <si>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</si>
  <si>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</si>
  <si>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</si>
  <si>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</si>
  <si>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</si>
  <si>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</si>
  <si>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</si>
  <si>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</si>
  <si>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</si>
  <si>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</si>
  <si>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</si>
  <si>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</si>
  <si>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</si>
  <si>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</si>
  <si>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</si>
  <si>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</si>
  <si>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</si>
  <si>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</si>
  <si>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</si>
  <si>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</si>
  <si>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</si>
  <si>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</si>
  <si>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</si>
  <si>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</si>
  <si>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</si>
  <si>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</si>
  <si>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</si>
  <si>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</si>
  <si>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</si>
  <si>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</si>
  <si>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</si>
  <si>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</si>
  <si>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</si>
  <si>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</si>
  <si>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</si>
  <si>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</si>
  <si>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</si>
  <si>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</si>
  <si>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</si>
  <si>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</si>
  <si>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</si>
  <si>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</si>
  <si>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</si>
  <si>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</si>
  <si>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</si>
  <si>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</si>
  <si>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</si>
  <si>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</si>
  <si>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</si>
  <si>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</si>
  <si>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</si>
  <si>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</si>
  <si>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</si>
  <si>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</si>
  <si>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</si>
  <si>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</si>
  <si>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</si>
  <si>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</si>
  <si>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</si>
  <si>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</si>
  <si>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</si>
  <si>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</si>
  <si>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</si>
  <si>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</si>
  <si>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</si>
  <si>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</si>
  <si>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</si>
  <si>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</si>
  <si>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</si>
  <si>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</si>
  <si>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</si>
  <si>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</si>
  <si>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</si>
  <si>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</si>
  <si>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</si>
  <si>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</si>
  <si>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</si>
  <si>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</si>
  <si>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</si>
  <si>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</si>
  <si>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</si>
  <si>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</si>
  <si>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</si>
  <si>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</si>
  <si>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</si>
  <si>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</si>
  <si>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</si>
  <si>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</si>
  <si>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</si>
  <si>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</si>
  <si>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</si>
  <si>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</si>
  <si>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</si>
  <si>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</si>
  <si>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</si>
  <si>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</si>
  <si>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</si>
  <si>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</si>
  <si>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</si>
  <si>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</si>
  <si>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</si>
  <si>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</si>
  <si>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</si>
  <si>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</si>
  <si>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</si>
  <si>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</si>
  <si>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</si>
  <si>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</si>
  <si>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</si>
  <si>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</si>
  <si>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</si>
  <si>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</si>
  <si>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</si>
  <si>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</si>
  <si>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</si>
  <si>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</si>
  <si>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</si>
  <si>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</si>
  <si>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</si>
  <si>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</si>
  <si>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</si>
  <si>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</si>
  <si>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</si>
  <si>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</si>
  <si>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</si>
  <si>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</si>
  <si>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</si>
  <si>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</si>
  <si>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</si>
  <si>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</si>
  <si>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</si>
  <si>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</si>
  <si>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</si>
  <si>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</si>
  <si>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</si>
  <si>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</si>
  <si>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</si>
  <si>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</si>
  <si>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</si>
  <si>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</si>
  <si>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</si>
  <si>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</si>
  <si>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</si>
  <si>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</si>
  <si>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</si>
  <si>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</si>
  <si>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</si>
  <si>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</si>
  <si>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</si>
  <si>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</si>
  <si>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</si>
  <si>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</si>
  <si>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</si>
  <si>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</si>
  <si>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</si>
  <si>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</si>
  <si>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</si>
  <si>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</si>
  <si>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</si>
  <si>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</si>
  <si>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</si>
  <si>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</si>
  <si>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</si>
  <si>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</si>
  <si>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</si>
  <si>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</si>
  <si>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</si>
  <si>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</si>
  <si>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</si>
  <si>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</si>
  <si>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</si>
  <si>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</si>
  <si>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</si>
  <si>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</si>
  <si>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</si>
  <si>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</si>
  <si>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</si>
  <si>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</si>
  <si>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</si>
  <si>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</si>
  <si>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</si>
  <si>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</si>
  <si>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</si>
  <si>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</si>
  <si>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</si>
  <si>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</si>
  <si>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</si>
  <si>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</si>
  <si>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</si>
  <si>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</si>
  <si>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</si>
  <si>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</si>
  <si>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</si>
  <si>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</si>
  <si>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</si>
  <si>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</si>
  <si>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</si>
  <si>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</si>
  <si>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</si>
  <si>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</si>
  <si>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</si>
  <si>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</si>
  <si>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</si>
  <si>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</si>
  <si>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</si>
  <si>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</si>
  <si>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</si>
  <si>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</si>
  <si>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</si>
  <si>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</si>
  <si>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</si>
  <si>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</si>
  <si>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</si>
  <si>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</si>
  <si>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</si>
  <si>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</si>
  <si>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</si>
  <si>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</si>
  <si>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</si>
  <si>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</si>
  <si>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</si>
  <si>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</si>
  <si>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</si>
  <si>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</si>
  <si>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</si>
  <si>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</si>
  <si>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</si>
  <si>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</si>
  <si>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</si>
  <si>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</si>
  <si>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</si>
  <si>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</si>
  <si>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</si>
  <si>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</si>
  <si>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</si>
  <si>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</si>
  <si>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</si>
  <si>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</si>
  <si>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</si>
  <si>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</si>
  <si>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</si>
  <si>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</si>
  <si>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</si>
  <si>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</si>
  <si>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</si>
  <si>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</si>
  <si>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</si>
  <si>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</si>
  <si>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</si>
  <si>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</si>
  <si>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</si>
  <si>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</si>
  <si>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</si>
  <si>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</si>
  <si>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</si>
  <si>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</si>
  <si>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</si>
  <si>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</si>
  <si>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</si>
  <si>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</si>
  <si>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</si>
  <si>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</si>
  <si>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</si>
  <si>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</si>
  <si>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</si>
  <si>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</si>
  <si>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</si>
  <si>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</si>
  <si>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</si>
  <si>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</si>
  <si>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</si>
  <si>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</si>
  <si>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</si>
  <si>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</si>
  <si>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</si>
  <si>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</si>
  <si>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</si>
  <si>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</si>
  <si>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</si>
  <si>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</si>
  <si>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</si>
  <si>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</si>
  <si>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</si>
  <si>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</si>
  <si>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</si>
  <si>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</si>
  <si>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</si>
  <si>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</si>
  <si>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</si>
  <si>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</si>
  <si>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</si>
  <si>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</si>
  <si>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</si>
  <si>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</si>
  <si>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</si>
  <si>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</si>
  <si>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</si>
  <si>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</si>
  <si>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</si>
  <si>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</si>
  <si>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</si>
  <si>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</si>
  <si>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</si>
  <si>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</si>
  <si>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</si>
  <si>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</si>
  <si>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</si>
  <si>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</si>
  <si>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</si>
  <si>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</si>
  <si>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</si>
  <si>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</si>
  <si>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</si>
  <si>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</si>
  <si>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</si>
  <si>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</si>
  <si>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</si>
  <si>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</si>
  <si>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</si>
  <si>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</si>
  <si>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</si>
  <si>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</si>
  <si>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</si>
  <si>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</si>
  <si>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</si>
  <si>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</si>
  <si>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</si>
  <si>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</si>
  <si>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</si>
  <si>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</si>
  <si>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</si>
  <si>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</si>
  <si>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</si>
  <si>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</si>
  <si>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</si>
  <si>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</si>
  <si>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</si>
  <si>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</si>
  <si>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</si>
  <si>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</si>
  <si>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</si>
  <si>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</si>
  <si>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</si>
  <si>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</si>
  <si>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</si>
  <si>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</si>
  <si>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</si>
  <si>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</si>
  <si>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</si>
  <si>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</si>
  <si>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</si>
  <si>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</si>
  <si>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</si>
  <si>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</si>
  <si>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</si>
  <si>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</si>
  <si>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</si>
  <si>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</si>
  <si>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</si>
  <si>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</si>
  <si>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</si>
  <si>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</si>
  <si>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</si>
  <si>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</si>
  <si>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</si>
  <si>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</si>
  <si>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</si>
  <si>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</si>
  <si>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</si>
  <si>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</si>
  <si>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</si>
  <si>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</si>
  <si>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</si>
  <si>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</si>
  <si>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</si>
  <si>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</si>
  <si>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</si>
  <si>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</si>
  <si>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</si>
  <si>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</si>
  <si>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</si>
  <si>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</si>
  <si>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</si>
  <si>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</si>
  <si>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</si>
  <si>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</si>
  <si>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</si>
  <si>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</si>
  <si>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</si>
  <si>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</si>
  <si>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</si>
  <si>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</si>
  <si>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</si>
  <si>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</si>
  <si>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</si>
  <si>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</si>
  <si>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</si>
  <si>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</si>
  <si>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</si>
  <si>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</si>
  <si>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</si>
  <si>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</si>
  <si>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</si>
  <si>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</si>
  <si>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</si>
  <si>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</si>
  <si>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</si>
  <si>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</si>
  <si>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</si>
  <si>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</si>
  <si>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</si>
  <si>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</si>
  <si>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</si>
  <si>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</si>
  <si>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</si>
  <si>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</si>
  <si>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</si>
  <si>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</si>
  <si>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</si>
  <si>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</si>
  <si>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</si>
  <si>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</si>
  <si>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</si>
  <si>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</si>
  <si>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</si>
  <si>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</si>
  <si>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</si>
  <si>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</si>
  <si>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</si>
  <si>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</si>
  <si>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</si>
  <si>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</si>
  <si>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</si>
  <si>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</si>
  <si>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</si>
  <si>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</si>
  <si>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</si>
  <si>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</si>
  <si>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</si>
  <si>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</si>
  <si>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</si>
  <si>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</si>
  <si>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</si>
  <si>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</si>
  <si>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</si>
  <si>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</si>
  <si>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</si>
  <si>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</si>
  <si>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</si>
  <si>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</si>
  <si>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</si>
  <si>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</si>
  <si>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</si>
  <si>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</si>
  <si>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</si>
  <si>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</si>
  <si>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</si>
  <si>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</si>
  <si>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</si>
  <si>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</si>
  <si>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</si>
  <si>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</si>
  <si>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</si>
  <si>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</si>
  <si>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</si>
  <si>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</si>
  <si>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</si>
  <si>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</si>
  <si>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</si>
  <si>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</si>
  <si>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</si>
  <si>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</si>
  <si>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</si>
  <si>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</si>
  <si>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</si>
  <si>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</si>
  <si>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</si>
  <si>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</si>
  <si>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</si>
  <si>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</si>
  <si>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</si>
  <si>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</si>
  <si>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</si>
  <si>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</si>
  <si>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</si>
  <si>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</si>
  <si>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</si>
  <si>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</si>
  <si>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</si>
  <si>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</si>
  <si>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</si>
  <si>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</si>
  <si>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</si>
  <si>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</si>
  <si>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</si>
  <si>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</si>
  <si>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</si>
  <si>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</si>
  <si>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</si>
  <si>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</si>
  <si>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</si>
  <si>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</si>
  <si>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</si>
  <si>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</si>
  <si>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</si>
  <si>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</si>
  <si>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</si>
  <si>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</si>
  <si>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</si>
  <si>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</si>
  <si>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</si>
  <si>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</si>
  <si>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</si>
  <si>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</si>
  <si>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</si>
  <si>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</si>
  <si>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</si>
  <si>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</si>
  <si>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</si>
  <si>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</si>
  <si>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</si>
  <si>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</si>
  <si>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</si>
  <si>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</si>
  <si>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</si>
  <si>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</si>
  <si>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</si>
  <si>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</si>
  <si>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</si>
  <si>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</si>
  <si>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</si>
  <si>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</si>
  <si>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</si>
  <si>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</si>
  <si>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</si>
  <si>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</si>
  <si>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</si>
  <si>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</si>
  <si>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</si>
  <si>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</si>
  <si>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</si>
  <si>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</si>
  <si>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</si>
  <si>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</si>
  <si>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</si>
  <si>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</si>
  <si>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</si>
  <si>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</si>
  <si>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</si>
  <si>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</si>
  <si>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</si>
  <si>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</si>
  <si>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</si>
  <si>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</si>
  <si>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</si>
  <si>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</si>
  <si>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</si>
  <si>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</si>
  <si>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</si>
  <si>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</si>
  <si>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</si>
  <si>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</si>
  <si>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</si>
  <si>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</si>
  <si>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</si>
  <si>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</si>
  <si>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</si>
  <si>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</si>
  <si>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</si>
  <si>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</si>
  <si>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</si>
  <si>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</si>
  <si>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</si>
  <si>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</si>
  <si>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</si>
  <si>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</si>
  <si>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</si>
  <si>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</si>
  <si>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</si>
  <si>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</si>
  <si>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</si>
  <si>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</si>
  <si>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</si>
  <si>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</si>
  <si>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</si>
  <si>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</si>
  <si>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</si>
  <si>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</si>
  <si>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</si>
  <si>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</si>
  <si>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</si>
  <si>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</si>
  <si>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</si>
  <si>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</si>
  <si>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</si>
  <si>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</si>
  <si>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</si>
  <si>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</si>
  <si>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</si>
  <si>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</si>
  <si>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</si>
  <si>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</si>
  <si>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</si>
  <si>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</si>
  <si>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</si>
  <si>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</si>
  <si>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</si>
  <si>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</si>
  <si>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</si>
  <si>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</si>
  <si>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</si>
  <si>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</si>
  <si>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</si>
  <si>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</si>
  <si>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</si>
  <si>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</si>
  <si>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</si>
  <si>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</si>
  <si>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</si>
  <si>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</si>
  <si>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</si>
  <si>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</si>
  <si>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</si>
  <si>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</si>
  <si>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</si>
  <si>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</si>
  <si>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</si>
  <si>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</si>
  <si>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</si>
  <si>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</si>
  <si>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</si>
  <si>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</si>
  <si>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</si>
  <si>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</si>
  <si>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</si>
  <si>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</si>
  <si>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</si>
  <si>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</si>
  <si>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</si>
  <si>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</si>
  <si>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</si>
  <si>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</si>
  <si>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</si>
  <si>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</si>
  <si>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</si>
  <si>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</si>
  <si>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</si>
  <si>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</si>
  <si>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</si>
  <si>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</si>
  <si>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</si>
  <si>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</si>
  <si>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</si>
  <si>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</si>
  <si>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</si>
  <si>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</si>
  <si>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</si>
  <si>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</si>
  <si>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</si>
  <si>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</si>
  <si>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</si>
  <si>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</si>
  <si>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</si>
  <si>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</si>
  <si>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</si>
  <si>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</si>
  <si>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</si>
  <si>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</si>
  <si>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</si>
  <si>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</si>
  <si>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</si>
  <si>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</si>
  <si>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</si>
  <si>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</si>
  <si>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</si>
  <si>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</si>
  <si>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</si>
  <si>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</si>
  <si>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</si>
  <si>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</si>
  <si>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</si>
  <si>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</si>
  <si>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</si>
  <si>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</si>
  <si>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</si>
  <si>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</si>
  <si>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</si>
  <si>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</si>
  <si>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</si>
  <si>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</si>
  <si>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</si>
  <si>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</si>
  <si>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</si>
  <si>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</si>
  <si>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</si>
  <si>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</si>
  <si>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</si>
  <si>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</si>
  <si>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</si>
  <si>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</si>
  <si>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</si>
  <si>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</si>
  <si>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</si>
  <si>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</si>
  <si>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</si>
  <si>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</si>
  <si>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</si>
  <si>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</si>
  <si>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</si>
  <si>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</si>
  <si>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</si>
  <si>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</si>
  <si>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</si>
  <si>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</si>
  <si>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</si>
  <si>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</si>
  <si>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</si>
  <si>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</si>
  <si>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</si>
  <si>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</si>
  <si>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</si>
  <si>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</si>
  <si>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</si>
  <si>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</si>
  <si>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</si>
  <si>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</si>
  <si>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</si>
  <si>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</si>
  <si>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</si>
  <si>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</si>
  <si>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</si>
  <si>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</si>
  <si>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</si>
  <si>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</si>
  <si>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</si>
  <si>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</si>
  <si>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</si>
  <si>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</si>
  <si>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</si>
  <si>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</si>
  <si>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</si>
  <si>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</si>
  <si>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</si>
  <si>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</si>
  <si>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</si>
  <si>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</si>
  <si>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</si>
  <si>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</si>
  <si>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</si>
  <si>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</si>
  <si>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</si>
  <si>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</si>
  <si>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</si>
  <si>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</si>
  <si>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</si>
  <si>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</si>
  <si>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</si>
  <si>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</si>
  <si>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</si>
  <si>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</si>
  <si>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</si>
  <si>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</si>
  <si>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</si>
  <si>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</si>
  <si>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</si>
  <si>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</si>
  <si>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</si>
  <si>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</si>
  <si>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</si>
  <si>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</si>
  <si>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</si>
  <si>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</si>
  <si>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</si>
  <si>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</si>
  <si>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</si>
  <si>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</si>
  <si>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</si>
  <si>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</si>
  <si>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</si>
  <si>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</si>
  <si>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</si>
  <si>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</si>
  <si>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</si>
  <si>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</si>
  <si>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</si>
  <si>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</si>
  <si>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</si>
  <si>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</si>
  <si>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</si>
  <si>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</si>
  <si>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</si>
  <si>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</si>
  <si>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</si>
  <si>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</si>
  <si>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</si>
  <si>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</si>
  <si>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</si>
  <si>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</si>
  <si>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</si>
  <si>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</si>
  <si>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</si>
  <si>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</si>
  <si>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</si>
  <si>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</si>
  <si>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</si>
  <si>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</si>
  <si>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</si>
  <si>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</si>
  <si>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</si>
  <si>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</si>
  <si>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</si>
  <si>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</si>
  <si>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</si>
  <si>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</si>
  <si>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</si>
  <si>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</si>
  <si>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</si>
  <si>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</si>
  <si>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</si>
  <si>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</si>
  <si>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</si>
  <si>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</si>
  <si>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</si>
  <si>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</si>
  <si>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</si>
  <si>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</si>
  <si>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</si>
  <si>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</si>
  <si>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</si>
  <si>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</si>
  <si>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</si>
  <si>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</si>
  <si>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</si>
  <si>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</si>
  <si>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</si>
  <si>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</si>
  <si>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</si>
  <si>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</si>
  <si>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</si>
  <si>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</si>
  <si>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</si>
  <si>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</si>
  <si>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</si>
  <si>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</si>
  <si>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</si>
  <si>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</si>
  <si>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</si>
  <si>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</si>
  <si>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</si>
  <si>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</si>
  <si>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</si>
  <si>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</si>
  <si>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</si>
  <si>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</si>
  <si>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</si>
  <si>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</si>
  <si>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</si>
  <si>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</si>
  <si>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</si>
  <si>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</si>
  <si>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</si>
  <si>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</si>
  <si>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</si>
  <si>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</si>
  <si>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</si>
  <si>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</si>
  <si>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</si>
  <si>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</si>
  <si>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</si>
  <si>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</si>
  <si>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</si>
  <si>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</si>
  <si>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</si>
  <si>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</si>
  <si>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</si>
  <si>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</si>
  <si>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</si>
  <si>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</si>
  <si>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</si>
  <si>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</si>
  <si>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</si>
  <si>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</si>
  <si>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</si>
  <si>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</si>
  <si>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</si>
  <si>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</si>
  <si>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</si>
  <si>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</si>
  <si>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</si>
  <si>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</si>
  <si>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</si>
  <si>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</si>
  <si>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</si>
  <si>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</si>
  <si>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</si>
  <si>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</si>
  <si>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</si>
  <si>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</si>
  <si>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</si>
  <si>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</si>
  <si>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</si>
  <si>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</si>
  <si>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</si>
  <si>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</si>
  <si>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</si>
  <si>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</si>
  <si>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</si>
  <si>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</si>
  <si>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</si>
  <si>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</si>
  <si>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</si>
  <si>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</si>
  <si>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</si>
  <si>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</si>
  <si>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</si>
  <si>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</si>
  <si>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</si>
  <si>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</si>
  <si>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</si>
  <si>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</si>
  <si>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</si>
  <si>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</si>
  <si>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</si>
  <si>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</si>
  <si>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</si>
  <si>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</si>
  <si>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</si>
  <si>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</si>
  <si>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</si>
  <si>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</si>
  <si>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</si>
  <si>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</si>
  <si>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</si>
  <si>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</si>
  <si>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</si>
  <si>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</si>
  <si>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</si>
  <si>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</si>
  <si>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</si>
  <si>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</si>
  <si>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</si>
  <si>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</si>
  <si>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</si>
  <si>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</si>
  <si>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</si>
  <si>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</si>
  <si>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</si>
  <si>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</si>
  <si>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</si>
  <si>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</si>
  <si>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</si>
  <si>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</si>
  <si>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</si>
  <si>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</si>
  <si>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</si>
  <si>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</si>
  <si>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</si>
  <si>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</si>
  <si>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</si>
  <si>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</si>
  <si>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</si>
  <si>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</si>
  <si>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</si>
  <si>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</si>
  <si>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</si>
  <si>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</si>
  <si>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</si>
  <si>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</si>
  <si>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</si>
  <si>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</si>
  <si>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</si>
  <si>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</si>
  <si>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</si>
  <si>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</si>
  <si>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</si>
  <si>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</si>
  <si>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</si>
  <si>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</si>
  <si>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</si>
  <si>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</si>
  <si>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</si>
  <si>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</si>
  <si>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</si>
  <si>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</si>
  <si>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</si>
  <si>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</si>
  <si>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</si>
  <si>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</si>
  <si>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</si>
  <si>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</si>
  <si>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</si>
  <si>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</si>
  <si>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</si>
  <si>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</si>
  <si>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</si>
  <si>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</si>
  <si>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</si>
  <si>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</si>
  <si>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</si>
  <si>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</si>
  <si>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</si>
  <si>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</si>
  <si>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</si>
  <si>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</si>
  <si>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</si>
  <si>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</si>
  <si>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</si>
  <si>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</si>
  <si>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</si>
  <si>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</si>
  <si>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</si>
  <si>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</si>
  <si>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</si>
  <si>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</si>
  <si>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</si>
  <si>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</si>
  <si>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</si>
  <si>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</si>
  <si>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</si>
  <si>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</si>
  <si>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</si>
  <si>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</si>
  <si>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</si>
  <si>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</si>
  <si>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</si>
  <si>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</si>
  <si>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</si>
  <si>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</si>
  <si>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</si>
  <si>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</si>
  <si>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</si>
  <si>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</si>
  <si>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</si>
  <si>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</si>
  <si>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</si>
  <si>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</si>
  <si>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</si>
  <si>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</si>
  <si>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</si>
  <si>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</si>
  <si>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</si>
  <si>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</si>
  <si>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</si>
  <si>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</si>
  <si>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</si>
  <si>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</si>
  <si>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</si>
  <si>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</si>
  <si>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</si>
  <si>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</si>
  <si>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</si>
  <si>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</si>
  <si>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</si>
  <si>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</si>
  <si>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</si>
  <si>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</si>
  <si>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</si>
  <si>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</si>
  <si>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</si>
  <si>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</si>
  <si>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</si>
  <si>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</si>
  <si>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</si>
  <si>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</si>
  <si>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</si>
  <si>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</si>
  <si>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</si>
  <si>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</si>
  <si>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</si>
  <si>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</si>
  <si>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</si>
  <si>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</si>
  <si>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</si>
  <si>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</si>
  <si>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</si>
  <si>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</si>
  <si>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</si>
  <si>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</si>
  <si>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</si>
  <si>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</si>
  <si>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</si>
  <si>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</si>
  <si>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</si>
  <si>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</si>
  <si>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</si>
  <si>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</si>
  <si>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</si>
  <si>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</si>
  <si>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</si>
  <si>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</si>
  <si>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</si>
  <si>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</si>
  <si>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</si>
  <si>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</si>
  <si>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</si>
  <si>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</si>
  <si>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</si>
  <si>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</si>
  <si>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</si>
  <si>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</si>
  <si>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</si>
  <si>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</si>
  <si>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</si>
  <si>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</si>
  <si>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</si>
  <si>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</si>
  <si>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</si>
  <si>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</si>
  <si>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</si>
  <si>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</si>
  <si>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</si>
  <si>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</si>
  <si>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</si>
  <si>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</si>
  <si>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</si>
  <si>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</si>
  <si>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</si>
  <si>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</si>
  <si>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</si>
  <si>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</si>
  <si>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</si>
  <si>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</si>
  <si>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</si>
  <si>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</si>
  <si>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</si>
  <si>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</si>
  <si>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</si>
  <si>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</si>
  <si>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</si>
  <si>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</si>
  <si>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</si>
  <si>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</si>
  <si>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</si>
  <si>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</si>
  <si>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</si>
  <si>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</si>
  <si>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</si>
  <si>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</si>
  <si>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</si>
  <si>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</si>
  <si>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</si>
  <si>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</si>
  <si>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</si>
  <si>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</si>
  <si>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</si>
  <si>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</si>
  <si>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</si>
  <si>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</si>
  <si>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</si>
  <si>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</si>
  <si>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</si>
  <si>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</si>
  <si>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</si>
  <si>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</si>
  <si>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</si>
  <si>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</si>
  <si>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</si>
  <si>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</si>
  <si>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</si>
  <si>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</si>
  <si>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</si>
  <si>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</si>
  <si>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</si>
  <si>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</si>
  <si>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</si>
  <si>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</si>
  <si>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</si>
  <si>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</si>
  <si>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</si>
  <si>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</si>
  <si>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</si>
  <si>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</si>
  <si>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</si>
  <si>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</si>
  <si>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</si>
  <si>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</si>
  <si>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</si>
  <si>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</si>
  <si>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</si>
  <si>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</si>
  <si>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</si>
  <si>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</si>
  <si>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</si>
  <si>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</si>
  <si>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</si>
  <si>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</si>
  <si>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</si>
  <si>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</si>
  <si>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</si>
  <si>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</si>
  <si>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</si>
  <si>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</si>
  <si>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</si>
  <si>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</si>
  <si>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</si>
  <si>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</si>
  <si>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</si>
  <si>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</si>
  <si>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</si>
  <si>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</si>
  <si>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</si>
  <si>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</si>
  <si>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</si>
  <si>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</si>
  <si>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</si>
  <si>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</si>
  <si>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</si>
  <si>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</si>
  <si>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</si>
  <si>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</si>
  <si>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</si>
  <si>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</si>
  <si>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</si>
  <si>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</si>
  <si>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</si>
  <si>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</si>
  <si>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</si>
  <si>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</si>
  <si>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</si>
  <si>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</si>
  <si>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</si>
  <si>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</si>
  <si>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</si>
  <si>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</si>
  <si>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</si>
  <si>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</si>
  <si>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</si>
  <si>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</si>
  <si>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</si>
  <si>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</si>
  <si>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</si>
  <si>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</si>
  <si>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</si>
  <si>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</si>
  <si>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</si>
  <si>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</si>
  <si>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</si>
  <si>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</si>
  <si>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</si>
  <si>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</si>
  <si>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</si>
  <si>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</si>
  <si>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</si>
  <si>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</si>
  <si>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</si>
  <si>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</si>
  <si>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</si>
  <si>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</si>
  <si>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</si>
  <si>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</si>
  <si>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</si>
  <si>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</si>
  <si>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</si>
  <si>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</si>
  <si>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</si>
  <si>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</si>
  <si>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</si>
  <si>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</si>
  <si>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</si>
  <si>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</si>
  <si>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</si>
  <si>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</si>
  <si>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</si>
  <si>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</si>
  <si>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</si>
  <si>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</si>
  <si>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</si>
  <si>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</si>
  <si>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</si>
  <si>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</si>
  <si>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</si>
  <si>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</si>
  <si>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</si>
  <si>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</si>
  <si>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</si>
  <si>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</si>
  <si>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</si>
  <si>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</si>
  <si>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</si>
  <si>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</si>
  <si>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</si>
  <si>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</si>
  <si>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</si>
  <si>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</si>
  <si>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</si>
  <si>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</si>
  <si>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</si>
  <si>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</si>
  <si>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</si>
  <si>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</si>
  <si>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</si>
  <si>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</si>
  <si>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</si>
  <si>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</si>
  <si>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</si>
  <si>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</si>
  <si>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</si>
  <si>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</si>
  <si>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</si>
  <si>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</si>
  <si>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</si>
  <si>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</si>
  <si>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</si>
  <si>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</si>
  <si>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</si>
  <si>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</si>
  <si>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</si>
  <si>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</si>
  <si>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</si>
  <si>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</si>
  <si>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</si>
  <si>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</si>
  <si>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</si>
  <si>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</si>
  <si>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</si>
  <si>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</si>
  <si>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</si>
  <si>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</si>
  <si>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</si>
  <si>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</si>
  <si>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</si>
  <si>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</si>
  <si>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</si>
  <si>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</si>
  <si>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</si>
  <si>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</si>
  <si>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</si>
  <si>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</si>
  <si>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</si>
  <si>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</si>
  <si>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</si>
  <si>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</si>
  <si>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</si>
  <si>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</si>
  <si>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</si>
  <si>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</si>
  <si>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</si>
  <si>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</si>
  <si>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</si>
  <si>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</si>
  <si>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</si>
  <si>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</si>
  <si>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</si>
  <si>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</si>
  <si>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</si>
  <si>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</si>
  <si>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</si>
  <si>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</si>
  <si>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</si>
  <si>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</si>
  <si>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</si>
  <si>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</si>
  <si>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</si>
  <si>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</si>
  <si>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</si>
  <si>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</si>
  <si>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</si>
  <si>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</si>
  <si>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</si>
  <si>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</si>
  <si>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</si>
  <si>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</si>
  <si>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</si>
  <si>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</si>
  <si>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</si>
  <si>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</si>
  <si>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</si>
  <si>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</si>
  <si>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</si>
  <si>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</si>
  <si>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</si>
  <si>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</si>
  <si>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</si>
  <si>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</si>
  <si>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</si>
  <si>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</si>
  <si>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</si>
  <si>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</si>
  <si>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</si>
  <si>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</si>
  <si>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</si>
  <si>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</si>
  <si>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</si>
  <si>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</si>
  <si>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</si>
  <si>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</si>
  <si>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</si>
  <si>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</si>
  <si>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</si>
  <si>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</si>
  <si>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</si>
  <si>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</si>
  <si>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</si>
  <si>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</si>
  <si>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</si>
  <si>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</si>
  <si>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</si>
  <si>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</si>
  <si>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</si>
  <si>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</si>
  <si>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</si>
  <si>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</si>
  <si>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</si>
  <si>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</si>
  <si>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</si>
  <si>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</si>
  <si>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</si>
  <si>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</si>
  <si>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</si>
  <si>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</si>
  <si>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</si>
  <si>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</si>
  <si>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</si>
  <si>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</si>
  <si>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</si>
  <si>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</si>
  <si>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</si>
  <si>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</si>
  <si>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</si>
  <si>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</si>
  <si>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</si>
  <si>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</si>
  <si>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</si>
  <si>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</si>
  <si>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</si>
  <si>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</si>
  <si>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</si>
  <si>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</si>
  <si>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</si>
  <si>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</si>
  <si>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</si>
  <si>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</si>
  <si>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</si>
  <si>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</si>
  <si>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</si>
  <si>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</si>
  <si>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</si>
  <si>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</si>
  <si>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</si>
  <si>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</si>
  <si>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</si>
  <si>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</si>
  <si>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</si>
  <si>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</si>
  <si>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</si>
  <si>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</si>
  <si>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</si>
  <si>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</si>
  <si>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</si>
  <si>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</si>
  <si>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</si>
  <si>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</si>
  <si>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</si>
  <si>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</si>
  <si>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</si>
  <si>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</si>
  <si>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</si>
  <si>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</si>
  <si>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</si>
  <si>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</si>
  <si>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</si>
  <si>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</si>
  <si>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</si>
  <si>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</si>
  <si>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</si>
  <si>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</si>
  <si>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</si>
  <si>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</si>
  <si>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</si>
  <si>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</si>
  <si>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</si>
  <si>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</si>
  <si>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</si>
  <si>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</si>
  <si>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</si>
  <si>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</si>
  <si>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</si>
  <si>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</si>
  <si>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</si>
  <si>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</si>
  <si>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</si>
  <si>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</si>
  <si>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</si>
  <si>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</si>
  <si>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</si>
  <si>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</si>
  <si>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</si>
  <si>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</si>
  <si>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</si>
  <si>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</si>
  <si>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</si>
  <si>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</si>
  <si>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</si>
  <si>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</si>
  <si>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</si>
  <si>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</si>
  <si>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</si>
  <si>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</si>
  <si>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</si>
  <si>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</si>
  <si>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</si>
  <si>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</si>
  <si>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</si>
  <si>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</si>
  <si>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</si>
  <si>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</si>
  <si>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</si>
  <si>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</si>
  <si>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</si>
  <si>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</si>
  <si>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</si>
  <si>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</si>
  <si>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</si>
  <si>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</si>
  <si>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</si>
  <si>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</si>
  <si>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</si>
  <si>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</si>
  <si>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</si>
  <si>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</si>
  <si>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</si>
  <si>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</si>
  <si>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</si>
  <si>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</si>
  <si>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</si>
  <si>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</si>
  <si>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</si>
  <si>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</si>
  <si>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</si>
  <si>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</si>
  <si>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</si>
  <si>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</si>
  <si>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</si>
  <si>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</si>
  <si>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</si>
  <si>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</si>
  <si>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</si>
  <si>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</si>
  <si>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</si>
  <si>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</si>
  <si>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</si>
  <si>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</si>
  <si>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</si>
  <si>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</si>
  <si>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</si>
  <si>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</si>
  <si>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</si>
  <si>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</si>
  <si>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</si>
  <si>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</si>
  <si>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</si>
  <si>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</si>
  <si>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</si>
  <si>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</si>
  <si>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</si>
  <si>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</si>
  <si>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</si>
  <si>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</si>
  <si>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</si>
  <si>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</si>
  <si>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</si>
  <si>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</si>
  <si>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</si>
  <si>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</si>
  <si>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</si>
  <si>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</si>
  <si>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</si>
  <si>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</si>
  <si>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</si>
  <si>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</si>
  <si>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</si>
  <si>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</si>
  <si>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</si>
  <si>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</si>
  <si>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</si>
  <si>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</si>
  <si>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</si>
  <si>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</si>
  <si>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</si>
  <si>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</si>
  <si>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</si>
  <si>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</si>
  <si>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</si>
  <si>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</si>
  <si>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</si>
  <si>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</si>
  <si>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</si>
  <si>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</si>
  <si>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</si>
  <si>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</si>
  <si>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</si>
  <si>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</si>
  <si>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</si>
  <si>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</si>
  <si>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</si>
  <si>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</si>
  <si>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</si>
  <si>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</si>
  <si>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</si>
  <si>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</si>
  <si>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</si>
  <si>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</si>
  <si>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</si>
  <si>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</si>
  <si>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</si>
  <si>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</si>
  <si>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</si>
  <si>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</si>
  <si>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</si>
  <si>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</si>
  <si>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</si>
  <si>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</si>
  <si>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</si>
  <si>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</si>
  <si>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</si>
  <si>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</si>
  <si>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</si>
  <si>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</si>
  <si>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</si>
  <si>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</si>
  <si>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</si>
  <si>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</si>
  <si>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</si>
  <si>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</si>
  <si>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</si>
  <si>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</si>
  <si>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</si>
  <si>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</si>
  <si>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</si>
  <si>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</si>
  <si>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</si>
  <si>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</si>
  <si>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</si>
  <si>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</si>
  <si>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</si>
  <si>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</si>
  <si>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</si>
  <si>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</si>
  <si>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</si>
  <si>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</si>
  <si>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</si>
  <si>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</si>
  <si>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</si>
  <si>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</si>
  <si>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</si>
  <si>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</si>
  <si>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</si>
  <si>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</si>
  <si>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</si>
  <si>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</si>
  <si>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</si>
  <si>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</si>
  <si>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</si>
  <si>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</si>
  <si>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</si>
  <si>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</si>
  <si>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</si>
  <si>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</si>
  <si>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</si>
  <si>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</si>
  <si>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</si>
  <si>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</si>
  <si>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</si>
  <si>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</si>
  <si>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</si>
  <si>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</si>
  <si>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</si>
  <si>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</si>
  <si>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</si>
  <si>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</si>
  <si>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</si>
  <si>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</si>
  <si>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</si>
  <si>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</si>
  <si>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</si>
  <si>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</si>
  <si>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</si>
  <si>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</si>
  <si>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</si>
  <si>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</si>
  <si>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</si>
  <si>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</si>
  <si>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</si>
  <si>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</si>
  <si>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</si>
  <si>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</si>
  <si>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</si>
  <si>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</si>
  <si>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</si>
  <si>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</si>
  <si>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</si>
  <si>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</si>
  <si>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</si>
  <si>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</si>
  <si>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</si>
  <si>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</si>
  <si>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</si>
  <si>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</si>
  <si>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</si>
  <si>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</si>
  <si>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</si>
  <si>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</si>
  <si>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</si>
  <si>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</si>
  <si>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</si>
  <si>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</si>
  <si>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</si>
  <si>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</si>
  <si>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</si>
  <si>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</si>
  <si>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</si>
  <si>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</si>
  <si>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</si>
  <si>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</si>
  <si>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</si>
  <si>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</si>
  <si>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</si>
  <si>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</si>
  <si>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</si>
  <si>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</si>
  <si>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</si>
  <si>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</si>
  <si>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</si>
  <si>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</si>
  <si>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</si>
  <si>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</si>
  <si>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</si>
  <si>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</si>
  <si>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</si>
  <si>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</si>
  <si>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</si>
  <si>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</si>
  <si>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</si>
  <si>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</si>
  <si>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</si>
  <si>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</si>
  <si>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</si>
  <si>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</si>
  <si>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</si>
  <si>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</si>
  <si>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</si>
  <si>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</si>
  <si>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</si>
  <si>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</si>
  <si>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</si>
  <si>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</si>
  <si>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</si>
  <si>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</si>
  <si>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</si>
  <si>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</si>
  <si>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</si>
  <si>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</si>
  <si>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</si>
  <si>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</si>
  <si>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</si>
  <si>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</si>
  <si>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</si>
  <si>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</si>
  <si>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</si>
  <si>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</si>
  <si>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</si>
  <si>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</si>
  <si>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</si>
  <si>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</si>
  <si>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</si>
  <si>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</si>
  <si>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</si>
  <si>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</si>
  <si>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</si>
  <si>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</si>
  <si>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</si>
  <si>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</si>
  <si>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</si>
  <si>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</si>
  <si>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</si>
  <si>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</si>
  <si>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</si>
  <si>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</si>
  <si>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</si>
  <si>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</si>
  <si>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</si>
  <si>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</si>
  <si>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</si>
  <si>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</si>
  <si>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</si>
  <si>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</si>
  <si>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</si>
  <si>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</si>
  <si>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</si>
  <si>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</si>
  <si>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</si>
  <si>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</si>
  <si>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</si>
  <si>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</si>
  <si>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</si>
  <si>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</si>
  <si>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</si>
  <si>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</si>
  <si>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</si>
  <si>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</si>
  <si>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</si>
  <si>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</si>
  <si>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</si>
  <si>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</si>
  <si>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</si>
  <si>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</si>
  <si>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</si>
  <si>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</si>
  <si>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</si>
  <si>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</si>
  <si>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</si>
  <si>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</si>
  <si>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</si>
  <si>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</si>
  <si>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</si>
  <si>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</si>
  <si>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</si>
  <si>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</si>
  <si>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</si>
  <si>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</si>
  <si>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</si>
  <si>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</si>
  <si>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</si>
  <si>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</si>
  <si>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</si>
  <si>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</si>
  <si>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</si>
  <si>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</si>
  <si>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</si>
  <si>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</si>
  <si>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</si>
  <si>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</si>
  <si>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</si>
  <si>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</si>
  <si>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</si>
  <si>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</si>
  <si>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</si>
  <si>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</si>
  <si>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</si>
  <si>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</si>
  <si>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</si>
  <si>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</si>
  <si>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</si>
  <si>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</si>
  <si>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</si>
  <si>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</si>
  <si>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</si>
  <si>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</si>
  <si>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</si>
  <si>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</si>
  <si>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</si>
  <si>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</si>
  <si>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</si>
  <si>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</si>
  <si>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</si>
  <si>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</si>
  <si>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</si>
  <si>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</si>
  <si>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</si>
  <si>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</si>
  <si>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</si>
  <si>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</si>
  <si>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</si>
  <si>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</si>
  <si>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</si>
  <si>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</si>
  <si>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</si>
  <si>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</si>
  <si>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</si>
  <si>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</si>
  <si>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</si>
  <si>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</si>
  <si>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</si>
  <si>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</si>
  <si>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</si>
  <si>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</si>
  <si>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</si>
  <si>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</si>
  <si>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</si>
  <si>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</si>
  <si>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</si>
  <si>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</si>
  <si>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</si>
  <si>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</si>
  <si>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</si>
  <si>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</si>
  <si>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</si>
  <si>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</si>
  <si>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</si>
  <si>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</si>
  <si>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</si>
  <si>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</si>
  <si>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</si>
  <si>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</si>
  <si>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</si>
  <si>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</si>
  <si>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</si>
  <si>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</si>
  <si>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</si>
  <si>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</si>
  <si>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</si>
  <si>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</si>
  <si>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</si>
  <si>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</si>
  <si>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</si>
  <si>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</si>
  <si>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</si>
  <si>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</si>
  <si>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</si>
  <si>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</si>
  <si>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</si>
  <si>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</si>
  <si>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</si>
  <si>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</si>
  <si>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</si>
  <si>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</si>
  <si>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</si>
  <si>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</si>
  <si>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</si>
  <si>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</si>
  <si>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</si>
  <si>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</si>
  <si>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</si>
  <si>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</si>
  <si>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</si>
  <si>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</si>
  <si>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</si>
  <si>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</si>
  <si>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</si>
  <si>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</si>
  <si>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</si>
  <si>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</si>
  <si>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</si>
  <si>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</si>
  <si>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</si>
  <si>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</si>
  <si>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</si>
  <si>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</si>
  <si>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</si>
  <si>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</si>
  <si>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</si>
  <si>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</si>
  <si>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</si>
  <si>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</si>
  <si>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</si>
  <si>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</si>
  <si>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</si>
  <si>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</si>
  <si>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</si>
  <si>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</si>
  <si>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</si>
  <si>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</si>
  <si>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</si>
  <si>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</si>
  <si>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</si>
  <si>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</si>
  <si>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</si>
  <si>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</si>
  <si>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</si>
  <si>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</si>
  <si>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</si>
  <si>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</si>
  <si>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</si>
  <si>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</si>
  <si>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</si>
  <si>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</si>
  <si>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</si>
  <si>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</si>
  <si>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</si>
  <si>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</si>
  <si>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</si>
  <si>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</si>
  <si>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</si>
  <si>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</si>
  <si>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</si>
  <si>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</si>
  <si>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</si>
  <si>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</si>
  <si>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</si>
  <si>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</si>
  <si>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</si>
  <si>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</si>
  <si>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</si>
  <si>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</si>
  <si>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</si>
  <si>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</si>
  <si>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</si>
  <si>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</si>
  <si>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</si>
  <si>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</si>
  <si>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</si>
  <si>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</si>
  <si>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</si>
  <si>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</si>
  <si>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</si>
  <si>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</si>
  <si>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</si>
  <si>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</si>
  <si>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</si>
  <si>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</si>
  <si>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</si>
  <si>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</si>
  <si>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</si>
  <si>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</si>
  <si>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</si>
  <si>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</si>
  <si>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</si>
  <si>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</si>
  <si>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</si>
  <si>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</si>
  <si>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</si>
  <si>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</si>
  <si>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</si>
  <si>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</si>
  <si>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</si>
  <si>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</si>
  <si>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</si>
  <si>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</si>
  <si>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</si>
  <si>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</si>
  <si>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</si>
  <si>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</si>
  <si>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</si>
  <si>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</si>
  <si>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</si>
  <si>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</si>
  <si>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</si>
  <si>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</si>
  <si>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</si>
  <si>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</si>
  <si>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</si>
  <si>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</si>
  <si>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</si>
  <si>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</si>
  <si>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</si>
  <si>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</si>
  <si>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</si>
  <si>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</si>
  <si>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</si>
  <si>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</si>
  <si>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</si>
  <si>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</si>
  <si>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</si>
  <si>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</si>
  <si>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</si>
  <si>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</si>
  <si>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</si>
  <si>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</si>
  <si>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</si>
  <si>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</si>
  <si>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</si>
  <si>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</si>
  <si>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</si>
  <si>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</si>
  <si>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</si>
  <si>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</si>
  <si>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</si>
  <si>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</si>
  <si>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</si>
  <si>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</si>
  <si>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</si>
  <si>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</si>
  <si>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</si>
  <si>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</si>
  <si>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</si>
  <si>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</si>
  <si>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</si>
  <si>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</si>
  <si>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</si>
  <si>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</si>
  <si>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</si>
  <si>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</si>
  <si>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</si>
  <si>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</si>
  <si>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</si>
  <si>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</si>
  <si>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</si>
  <si>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</si>
  <si>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</si>
  <si>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</si>
  <si>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</si>
  <si>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</si>
  <si>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</si>
  <si>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</si>
  <si>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</si>
  <si>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</si>
  <si>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</si>
  <si>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</si>
  <si>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</si>
  <si>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</si>
  <si>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</si>
  <si>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</si>
  <si>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</si>
  <si>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</si>
  <si>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</si>
  <si>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</si>
  <si>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</si>
  <si>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</si>
  <si>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</si>
  <si>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</si>
  <si>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</si>
  <si>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</si>
  <si>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</si>
  <si>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</si>
  <si>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</si>
  <si>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</si>
  <si>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</si>
  <si>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</si>
  <si>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</si>
  <si>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</si>
  <si>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</si>
  <si>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</si>
  <si>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</si>
  <si>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</si>
  <si>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</si>
  <si>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</si>
  <si>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</si>
  <si>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</si>
  <si>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</si>
  <si>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</si>
  <si>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</si>
  <si>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</si>
  <si>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</si>
  <si>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</si>
  <si>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</si>
  <si>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</si>
  <si>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</si>
  <si>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</si>
  <si>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</si>
  <si>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</si>
  <si>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</si>
  <si>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</si>
  <si>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</si>
  <si>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</si>
  <si>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</si>
  <si>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</si>
  <si>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</si>
  <si>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</si>
  <si>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</si>
  <si>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</si>
  <si>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</si>
  <si>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</si>
  <si>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</si>
  <si>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</si>
  <si>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</si>
  <si>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</si>
  <si>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</si>
  <si>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</si>
  <si>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</si>
  <si>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</si>
  <si>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</si>
  <si>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</si>
  <si>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</si>
  <si>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</si>
  <si>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</si>
  <si>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</si>
  <si>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</si>
  <si>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</si>
  <si>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</si>
  <si>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</si>
  <si>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</si>
  <si>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</si>
  <si>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</si>
  <si>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</si>
  <si>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</si>
  <si>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</si>
  <si>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</si>
  <si>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</si>
  <si>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</si>
  <si>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</si>
  <si>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</si>
  <si>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</si>
  <si>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</si>
  <si>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</si>
  <si>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</si>
  <si>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</si>
  <si>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</si>
  <si>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</si>
  <si>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</si>
  <si>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</si>
  <si>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</si>
  <si>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</si>
  <si>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</si>
  <si>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</si>
  <si>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</si>
  <si>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</si>
  <si>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</si>
  <si>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</si>
  <si>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</si>
  <si>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</si>
  <si>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</si>
  <si>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</si>
  <si>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</si>
  <si>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</si>
  <si>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</si>
  <si>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</si>
  <si>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</si>
  <si>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</si>
  <si>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</si>
  <si>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</si>
  <si>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</si>
  <si>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</si>
  <si>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</si>
  <si>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</si>
  <si>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</si>
  <si>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</si>
  <si>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</si>
  <si>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</si>
  <si>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</si>
  <si>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</si>
  <si>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</si>
  <si>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</si>
  <si>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</si>
  <si>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</si>
  <si>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</si>
  <si>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</si>
  <si>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</si>
  <si>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</si>
  <si>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</si>
  <si>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</si>
  <si>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</si>
  <si>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</si>
  <si>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</si>
  <si>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</si>
  <si>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</si>
  <si>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</si>
  <si>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</si>
  <si>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</si>
  <si>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</si>
  <si>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</si>
  <si>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</si>
  <si>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</si>
  <si>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</si>
  <si>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</si>
  <si>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</si>
  <si>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</si>
  <si>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</si>
  <si>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</si>
  <si>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</si>
  <si>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</si>
  <si>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</si>
  <si>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</si>
  <si>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</si>
  <si>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</si>
  <si>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</si>
  <si>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</si>
  <si>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</si>
  <si>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</si>
  <si>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</si>
  <si>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</si>
  <si>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</si>
  <si>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</si>
  <si>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</si>
  <si>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</si>
  <si>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</si>
  <si>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</si>
  <si>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</si>
  <si>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</si>
  <si>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</si>
  <si>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</si>
  <si>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</si>
  <si>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</si>
  <si>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</si>
  <si>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</si>
  <si>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</si>
  <si>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</si>
  <si>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</si>
  <si>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</si>
  <si>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</si>
  <si>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</si>
  <si>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</si>
  <si>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</si>
  <si>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</si>
  <si>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</si>
  <si>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</si>
  <si>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</si>
  <si>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</si>
  <si>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</si>
  <si>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</si>
  <si>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</si>
  <si>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</si>
  <si>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</si>
  <si>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</si>
  <si>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</si>
  <si>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</si>
  <si>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</si>
  <si>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</si>
  <si>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</si>
  <si>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</si>
  <si>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</si>
  <si>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</si>
  <si>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</si>
  <si>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</si>
  <si>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</si>
  <si>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</si>
  <si>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</si>
  <si>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</si>
  <si>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</si>
  <si>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</si>
  <si>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</si>
  <si>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</si>
  <si>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</si>
  <si>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</si>
  <si>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</si>
  <si>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</si>
  <si>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</si>
  <si>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</si>
  <si>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</si>
  <si>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</si>
  <si>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</si>
  <si>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</si>
  <si>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</si>
  <si>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</si>
  <si>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</si>
  <si>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</si>
  <si>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</si>
  <si>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</si>
  <si>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</si>
  <si>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</si>
  <si>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</si>
  <si>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</si>
  <si>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</si>
  <si>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</si>
  <si>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</si>
  <si>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</si>
  <si>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</si>
  <si>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</si>
  <si>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</si>
  <si>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</si>
  <si>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</si>
  <si>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</si>
  <si>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</si>
  <si>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</si>
  <si>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</si>
  <si>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</si>
  <si>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</si>
  <si>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</si>
  <si>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</si>
  <si>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</si>
  <si>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</si>
  <si>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</si>
  <si>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</si>
  <si>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</si>
  <si>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</si>
  <si>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</si>
  <si>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</si>
  <si>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</si>
  <si>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</si>
  <si>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</si>
  <si>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</si>
  <si>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</si>
  <si>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</si>
  <si>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</si>
  <si>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</si>
  <si>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</si>
  <si>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</si>
  <si>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</si>
  <si>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</si>
  <si>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</si>
  <si>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</si>
  <si>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</si>
  <si>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</si>
  <si>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</si>
  <si>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</si>
  <si>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</si>
  <si>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</si>
  <si>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</si>
  <si>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</si>
  <si>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</si>
  <si>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</si>
  <si>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</si>
  <si>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</si>
  <si>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</si>
  <si>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</si>
  <si>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</si>
  <si>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</si>
  <si>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</si>
  <si>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</si>
  <si>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</si>
  <si>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</si>
  <si>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</si>
  <si>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</si>
  <si>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</si>
  <si>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</si>
  <si>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</si>
  <si>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</si>
  <si>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</si>
  <si>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</si>
  <si>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</si>
  <si>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</si>
  <si>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</si>
  <si>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</si>
  <si>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</si>
  <si>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</si>
  <si>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</si>
  <si>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</si>
  <si>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</si>
  <si>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</si>
  <si>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</si>
  <si>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</si>
  <si>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</si>
  <si>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</si>
  <si>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</si>
  <si>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</si>
  <si>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</si>
  <si>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</si>
  <si>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</si>
  <si>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</si>
  <si>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</si>
  <si>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</si>
  <si>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</si>
  <si>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</si>
  <si>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</si>
  <si>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</si>
  <si>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</si>
  <si>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</si>
  <si>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</si>
  <si>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</si>
  <si>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</si>
  <si>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</si>
  <si>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</si>
  <si>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</si>
  <si>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</si>
  <si>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</si>
  <si>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</si>
  <si>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</si>
  <si>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</si>
  <si>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</si>
  <si>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</si>
  <si>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</si>
  <si>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</si>
  <si>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</si>
  <si>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</si>
  <si>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</si>
  <si>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</si>
  <si>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</si>
  <si>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</si>
  <si>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</si>
  <si>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</si>
  <si>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</si>
  <si>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</si>
  <si>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</si>
  <si>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</si>
  <si>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</si>
  <si>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</si>
  <si>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</si>
  <si>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</si>
  <si>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</si>
  <si>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</si>
  <si>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</si>
  <si>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</si>
  <si>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</si>
  <si>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</si>
  <si>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</si>
  <si>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</si>
  <si>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</si>
  <si>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</si>
  <si>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</si>
  <si>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</si>
  <si>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</si>
  <si>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</si>
  <si>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</si>
  <si>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</si>
  <si>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</si>
  <si>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</si>
  <si>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</si>
  <si>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</si>
  <si>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</si>
  <si>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</si>
  <si>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</si>
  <si>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</si>
  <si>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</si>
  <si>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</si>
  <si>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</si>
  <si>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</si>
  <si>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</si>
  <si>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</si>
  <si>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</si>
  <si>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</si>
  <si>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</si>
  <si>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</si>
  <si>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</si>
  <si>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</si>
  <si>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</si>
  <si>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</si>
  <si>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</si>
  <si>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</si>
  <si>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</si>
  <si>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</si>
  <si>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</si>
  <si>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</si>
  <si>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</si>
  <si>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</si>
  <si>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</si>
  <si>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</si>
  <si>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</si>
  <si>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</si>
  <si>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</si>
  <si>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</si>
  <si>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</si>
  <si>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</si>
  <si>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</si>
  <si>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</si>
  <si>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</si>
  <si>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</si>
  <si>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</si>
  <si>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</si>
  <si>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</si>
  <si>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</si>
  <si>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</si>
  <si>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</si>
  <si>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</si>
  <si>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</si>
  <si>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</si>
  <si>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</si>
  <si>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</si>
  <si>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</si>
  <si>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</si>
  <si>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</si>
  <si>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</si>
  <si>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</si>
  <si>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</si>
  <si>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</si>
  <si>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</si>
  <si>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</si>
  <si>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</si>
  <si>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</si>
  <si>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</si>
  <si>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</si>
  <si>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</si>
  <si>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</si>
  <si>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</si>
  <si>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</si>
  <si>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</si>
  <si>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</si>
  <si>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</si>
  <si>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</si>
  <si>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</si>
  <si>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</si>
  <si>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</si>
  <si>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</si>
  <si>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</si>
  <si>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</si>
  <si>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</si>
  <si>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</si>
  <si>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</si>
  <si>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</si>
  <si>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</si>
  <si>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</si>
  <si>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</si>
  <si>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</si>
  <si>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</si>
  <si>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</si>
  <si>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</si>
  <si>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</si>
  <si>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</si>
  <si>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</si>
  <si>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</si>
  <si>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</si>
  <si>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</si>
  <si>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</si>
  <si>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</si>
  <si>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</si>
  <si>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</si>
  <si>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</si>
  <si>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</si>
  <si>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</si>
  <si>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</si>
  <si>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</si>
  <si>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</si>
  <si>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</si>
  <si>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</si>
  <si>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</si>
  <si>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</si>
  <si>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</si>
  <si>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</si>
  <si>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</si>
  <si>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</si>
  <si>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</si>
  <si>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</si>
  <si>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</si>
  <si>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</si>
  <si>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</si>
  <si>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</si>
  <si>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</si>
  <si>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</si>
  <si>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</si>
  <si>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</si>
  <si>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</si>
  <si>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</si>
  <si>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</si>
  <si>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</si>
  <si>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</si>
  <si>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</si>
  <si>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</si>
  <si>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</si>
  <si>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</si>
  <si>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</si>
  <si>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</si>
  <si>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</si>
  <si>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</si>
  <si>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</si>
  <si>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</si>
  <si>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</si>
  <si>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</si>
  <si>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</si>
  <si>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</si>
  <si>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</si>
  <si>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</si>
  <si>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</si>
  <si>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</si>
  <si>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</si>
  <si>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</si>
  <si>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</si>
  <si>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</si>
  <si>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</si>
  <si>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</si>
  <si>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</si>
  <si>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</si>
  <si>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</si>
  <si>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</si>
  <si>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</si>
  <si>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</si>
  <si>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</si>
  <si>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</si>
  <si>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</si>
  <si>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</si>
  <si>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</si>
  <si>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</si>
  <si>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</si>
  <si>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</si>
  <si>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</si>
  <si>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</si>
  <si>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</si>
  <si>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</si>
  <si>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</si>
  <si>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</si>
  <si>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</si>
  <si>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</si>
  <si>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</si>
  <si>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</si>
  <si>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</si>
  <si>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</si>
  <si>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</si>
  <si>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</si>
  <si>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</si>
  <si>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</si>
  <si>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</si>
  <si>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</si>
  <si>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</si>
  <si>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</si>
  <si>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</si>
  <si>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</si>
  <si>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</si>
  <si>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</si>
  <si>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</si>
  <si>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</si>
  <si>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</si>
  <si>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</si>
  <si>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</si>
  <si>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</si>
  <si>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</si>
  <si>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</si>
  <si>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</si>
  <si>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</si>
  <si>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</si>
  <si>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</si>
  <si>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</si>
  <si>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</si>
  <si>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</si>
  <si>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</si>
  <si>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</si>
  <si>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</si>
  <si>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</si>
  <si>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</si>
  <si>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</si>
  <si>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</si>
  <si>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</si>
  <si>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</si>
  <si>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</si>
  <si>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</si>
  <si>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</si>
  <si>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</si>
  <si>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</si>
  <si>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</si>
  <si>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</si>
  <si>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</si>
  <si>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</si>
  <si>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</si>
  <si>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</si>
  <si>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</si>
  <si>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</si>
  <si>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</si>
  <si>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</si>
  <si>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</si>
  <si>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</si>
  <si>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</si>
  <si>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</si>
  <si>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</si>
  <si>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</si>
  <si>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</si>
  <si>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</si>
  <si>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</si>
  <si>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</si>
  <si>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</si>
  <si>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</si>
  <si>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</si>
  <si>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</si>
  <si>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</si>
  <si>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</si>
  <si>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</si>
  <si>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</si>
  <si>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</si>
  <si>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</si>
  <si>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</si>
  <si>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</si>
  <si>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</si>
  <si>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</si>
  <si>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</si>
  <si>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</si>
  <si>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</si>
  <si>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</si>
  <si>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</si>
  <si>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</si>
  <si>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</si>
  <si>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</si>
  <si>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</si>
  <si>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</si>
  <si>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</si>
  <si>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</si>
  <si>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</si>
  <si>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</si>
  <si>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</si>
  <si>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</si>
  <si>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</si>
  <si>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</si>
  <si>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</si>
  <si>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</si>
  <si>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</si>
  <si>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</si>
  <si>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</si>
  <si>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</si>
  <si>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</si>
  <si>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</si>
  <si>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</si>
  <si>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</si>
  <si>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</si>
  <si>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</si>
  <si>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</si>
  <si>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</si>
  <si>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</si>
  <si>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</si>
  <si>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</si>
  <si>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</si>
  <si>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</si>
  <si>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</si>
  <si>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</si>
  <si>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</si>
  <si>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</si>
  <si>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</si>
  <si>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</si>
  <si>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</si>
  <si>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</si>
  <si>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</si>
  <si>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</si>
  <si>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</si>
  <si>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</si>
  <si>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</si>
  <si>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</si>
  <si>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</si>
  <si>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</si>
  <si>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</si>
  <si>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</si>
  <si>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</si>
  <si>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</si>
  <si>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</si>
  <si>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</si>
  <si>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</si>
  <si>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</si>
  <si>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</si>
  <si>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</si>
  <si>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</si>
  <si>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</si>
  <si>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</si>
  <si>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</si>
  <si>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</si>
  <si>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</si>
  <si>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</si>
  <si>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</si>
  <si>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</si>
  <si>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</si>
  <si>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</si>
  <si>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</si>
  <si>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</si>
  <si>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</si>
  <si>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</si>
  <si>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</si>
  <si>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</si>
  <si>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</si>
  <si>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</si>
  <si>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</si>
  <si>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</si>
  <si>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</si>
  <si>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</si>
  <si>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</si>
  <si>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</si>
  <si>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</si>
  <si>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</si>
  <si>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</si>
  <si>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</si>
  <si>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</si>
  <si>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</si>
  <si>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</si>
  <si>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</si>
  <si>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</si>
  <si>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</si>
  <si>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</si>
  <si>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</si>
  <si>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</si>
  <si>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</si>
  <si>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</si>
  <si>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</si>
  <si>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</si>
  <si>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</si>
  <si>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</si>
  <si>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</si>
  <si>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</si>
  <si>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</si>
  <si>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</si>
  <si>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</si>
  <si>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</si>
  <si>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</si>
  <si>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</si>
  <si>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</si>
  <si>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</si>
  <si>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</si>
  <si>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</si>
  <si>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</si>
  <si>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</si>
  <si>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</si>
  <si>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</si>
  <si>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</si>
  <si>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</si>
  <si>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</si>
  <si>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</si>
  <si>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</si>
  <si>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</si>
  <si>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</si>
  <si>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</si>
  <si>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</si>
  <si>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</si>
  <si>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</si>
  <si>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</si>
  <si>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</si>
  <si>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</si>
  <si>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</si>
  <si>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</si>
  <si>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</si>
  <si>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</si>
  <si>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</si>
  <si>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</si>
  <si>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</si>
  <si>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</si>
  <si>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</si>
  <si>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</si>
  <si>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</si>
  <si>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</si>
  <si>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</si>
  <si>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</si>
  <si>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</si>
  <si>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</si>
  <si>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</si>
  <si>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</si>
  <si>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</si>
  <si>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</si>
  <si>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</si>
  <si>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</si>
  <si>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</si>
  <si>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</si>
  <si>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</si>
  <si>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</si>
  <si>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</si>
  <si>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</si>
  <si>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</si>
  <si>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</si>
  <si>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</si>
  <si>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</si>
  <si>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</si>
  <si>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</si>
  <si>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</si>
  <si>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</si>
  <si>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</si>
  <si>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</si>
  <si>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</si>
  <si>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</si>
  <si>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</si>
  <si>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</si>
  <si>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</si>
  <si>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</si>
  <si>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</si>
  <si>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</si>
  <si>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</si>
  <si>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</si>
  <si>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</si>
  <si>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</si>
  <si>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</si>
  <si>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</si>
  <si>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</si>
  <si>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</si>
  <si>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</si>
  <si>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</si>
  <si>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</si>
  <si>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</si>
  <si>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</si>
  <si>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</si>
  <si>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</si>
  <si>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</si>
  <si>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</si>
  <si>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</si>
  <si>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</si>
  <si>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</si>
  <si>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</si>
  <si>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</si>
  <si>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</si>
  <si>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</si>
  <si>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</si>
  <si>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</si>
  <si>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</si>
  <si>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</si>
  <si>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</si>
  <si>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</si>
  <si>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</si>
  <si>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</si>
  <si>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</si>
  <si>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</si>
  <si>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</si>
  <si>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</si>
  <si>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</si>
  <si>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</si>
  <si>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</si>
  <si>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</si>
  <si>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</si>
  <si>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</si>
  <si>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</si>
  <si>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</si>
  <si>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</si>
  <si>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</si>
  <si>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</si>
  <si>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</si>
  <si>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</si>
  <si>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</si>
  <si>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</si>
  <si>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</si>
  <si>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</si>
  <si>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</si>
  <si>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</si>
  <si>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</si>
  <si>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</si>
  <si>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</si>
  <si>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</si>
  <si>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</si>
  <si>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</si>
  <si>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</si>
  <si>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</si>
  <si>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</si>
  <si>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</si>
  <si>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</si>
  <si>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</si>
  <si>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</si>
  <si>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</si>
  <si>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</si>
  <si>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</si>
  <si>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</si>
  <si>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</si>
  <si>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</si>
  <si>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</si>
  <si>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</si>
  <si>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</si>
  <si>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</si>
  <si>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</si>
  <si>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</si>
  <si>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</si>
  <si>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</si>
  <si>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</si>
  <si>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</si>
  <si>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</si>
  <si>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</si>
  <si>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</si>
  <si>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</si>
  <si>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</si>
  <si>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</si>
  <si>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</si>
  <si>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</si>
  <si>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</si>
  <si>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</si>
  <si>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</si>
  <si>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</si>
  <si>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</si>
  <si>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</si>
  <si>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</si>
  <si>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</si>
  <si>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</si>
  <si>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</si>
  <si>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</si>
  <si>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</si>
  <si>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</si>
  <si>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</si>
  <si>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</si>
  <si>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</si>
  <si>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</si>
  <si>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</si>
  <si>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</si>
  <si>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</si>
  <si>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</si>
  <si>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</si>
  <si>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</si>
  <si>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</si>
  <si>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</si>
  <si>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</si>
  <si>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</si>
  <si>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</si>
  <si>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</si>
  <si>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</si>
  <si>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</si>
  <si>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</si>
  <si>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</si>
  <si>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</si>
  <si>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</si>
  <si>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</si>
  <si>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</si>
  <si>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</si>
  <si>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</si>
  <si>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</si>
  <si>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</si>
  <si>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</si>
  <si>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</si>
  <si>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</si>
  <si>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</si>
  <si>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</si>
  <si>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</si>
  <si>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</si>
  <si>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</si>
  <si>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</si>
  <si>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</si>
  <si>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</si>
  <si>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</si>
  <si>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</si>
  <si>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</si>
  <si>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</si>
  <si>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</si>
  <si>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</si>
  <si>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</si>
  <si>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</si>
  <si>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</si>
  <si>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</si>
  <si>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</si>
  <si>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</si>
  <si>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</si>
  <si>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</si>
  <si>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</si>
  <si>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</si>
  <si>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</si>
  <si>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</si>
  <si>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</si>
  <si>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</si>
  <si>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</si>
  <si>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</si>
  <si>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</si>
  <si>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</si>
  <si>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</si>
  <si>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</si>
  <si>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</si>
  <si>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</si>
  <si>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</si>
  <si>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</si>
  <si>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</si>
  <si>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</si>
  <si>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</si>
  <si>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</si>
  <si>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</si>
  <si>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</si>
  <si>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</si>
  <si>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</si>
  <si>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</si>
  <si>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</si>
  <si>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</si>
  <si>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</si>
  <si>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</si>
  <si>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</si>
  <si>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</si>
  <si>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</si>
  <si>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</si>
  <si>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</si>
  <si>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</si>
  <si>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</si>
  <si>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</si>
  <si>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</si>
  <si>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</si>
  <si>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</si>
  <si>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</si>
  <si>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</si>
  <si>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</si>
  <si>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</si>
  <si>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</si>
  <si>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</si>
  <si>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</si>
  <si>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</si>
  <si>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</si>
  <si>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</si>
  <si>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</si>
  <si>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</si>
  <si>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</si>
  <si>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</si>
  <si>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</si>
  <si>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</si>
  <si>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</si>
  <si>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</si>
  <si>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</si>
  <si>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</si>
  <si>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</si>
  <si>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</si>
  <si>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</si>
  <si>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</si>
  <si>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</si>
  <si>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</si>
  <si>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</si>
  <si>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</si>
  <si>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</si>
  <si>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</si>
  <si>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</si>
  <si>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</si>
  <si>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</si>
  <si>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</si>
  <si>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</si>
  <si>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</si>
  <si>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</si>
  <si>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</si>
  <si>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</si>
  <si>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</si>
  <si>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</si>
  <si>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</si>
  <si>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</si>
  <si>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</si>
  <si>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</si>
  <si>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</si>
  <si>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</si>
  <si>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</si>
  <si>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</si>
  <si>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</si>
  <si>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</si>
  <si>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</si>
  <si>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</si>
  <si>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</si>
  <si>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</si>
  <si>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</si>
  <si>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</si>
  <si>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</si>
  <si>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</si>
  <si>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</si>
  <si>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</si>
  <si>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</si>
  <si>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</si>
  <si>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</si>
  <si>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</si>
  <si>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</si>
  <si>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</si>
  <si>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</si>
  <si>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</si>
  <si>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</si>
  <si>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</si>
  <si>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</si>
  <si>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</si>
  <si>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</si>
  <si>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</si>
  <si>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</si>
  <si>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</si>
  <si>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</si>
  <si>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</si>
  <si>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</si>
  <si>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</si>
  <si>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</si>
  <si>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</si>
  <si>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</si>
  <si>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</si>
  <si>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</si>
  <si>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</si>
  <si>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</si>
  <si>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</si>
  <si>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</si>
  <si>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</si>
  <si>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</si>
  <si>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</si>
  <si>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</si>
  <si>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</si>
  <si>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</si>
  <si>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</si>
  <si>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</si>
  <si>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</si>
  <si>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</si>
  <si>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</si>
  <si>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</si>
  <si>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</si>
  <si>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</si>
  <si>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</si>
  <si>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</si>
  <si>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</si>
  <si>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</si>
  <si>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</si>
  <si>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</si>
  <si>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</si>
  <si>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</si>
  <si>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</si>
  <si>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</si>
  <si>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</si>
  <si>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</si>
  <si>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</si>
  <si>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</si>
  <si>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</si>
  <si>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</si>
  <si>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</si>
  <si>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</si>
  <si>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</si>
  <si>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</si>
  <si>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</si>
  <si>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</si>
  <si>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</si>
  <si>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</si>
  <si>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</si>
  <si>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</si>
  <si>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</si>
  <si>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</si>
  <si>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</si>
  <si>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</si>
  <si>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</si>
  <si>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</si>
  <si>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</si>
  <si>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</si>
  <si>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</si>
  <si>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</si>
  <si>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</si>
  <si>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</si>
  <si>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</si>
  <si>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</si>
  <si>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</si>
  <si>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</si>
  <si>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</si>
  <si>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</si>
  <si>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</si>
  <si>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</si>
  <si>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</si>
  <si>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</si>
  <si>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</si>
  <si>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</si>
  <si>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</si>
  <si>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</si>
  <si>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</si>
  <si>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</si>
  <si>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</si>
  <si>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</si>
  <si>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</si>
  <si>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</si>
  <si>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</si>
  <si>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</si>
  <si>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</si>
  <si>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</si>
  <si>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</si>
  <si>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</si>
  <si>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</si>
  <si>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</si>
  <si>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</si>
  <si>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</si>
  <si>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</si>
  <si>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</si>
  <si>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</si>
  <si>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</si>
  <si>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</si>
  <si>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</si>
  <si>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</si>
  <si>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</si>
  <si>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</si>
  <si>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</si>
  <si>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</si>
  <si>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</si>
  <si>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</si>
  <si>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</si>
  <si>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</si>
  <si>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</si>
  <si>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</si>
  <si>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</si>
  <si>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</si>
  <si>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</si>
  <si>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</si>
  <si>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</si>
  <si>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</si>
  <si>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</si>
  <si>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</si>
  <si>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</si>
  <si>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</si>
  <si>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</si>
  <si>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</si>
  <si>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</si>
  <si>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</si>
  <si>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</si>
  <si>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</si>
  <si>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</si>
  <si>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</si>
  <si>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</si>
  <si>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</si>
  <si>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</si>
  <si>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</si>
  <si>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</si>
  <si>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</si>
  <si>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</si>
  <si>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</si>
  <si>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</si>
  <si>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</si>
  <si>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</si>
  <si>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</si>
  <si>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</si>
  <si>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</si>
  <si>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</si>
  <si>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</si>
  <si>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</si>
  <si>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</si>
  <si>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</si>
  <si>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</si>
  <si>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</si>
  <si>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</si>
  <si>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</si>
  <si>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</si>
  <si>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</si>
  <si>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</si>
  <si>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</si>
  <si>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</si>
  <si>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</si>
  <si>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</si>
  <si>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</si>
  <si>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</si>
  <si>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</si>
  <si>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</si>
  <si>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</si>
  <si>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</si>
  <si>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</si>
  <si>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</si>
  <si>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</si>
  <si>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</si>
  <si>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</si>
  <si>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</si>
  <si>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</si>
  <si>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</si>
  <si>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</si>
  <si>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</si>
  <si>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</si>
  <si>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</si>
  <si>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</si>
  <si>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</si>
  <si>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</si>
  <si>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</si>
  <si>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</si>
  <si>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</si>
  <si>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</si>
  <si>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</si>
  <si>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</si>
  <si>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</si>
  <si>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</si>
  <si>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</si>
  <si>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</si>
  <si>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</si>
  <si>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</si>
  <si>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</si>
  <si>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</si>
  <si>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</si>
  <si>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</si>
  <si>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</si>
  <si>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</si>
  <si>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</si>
  <si>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</si>
  <si>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</si>
  <si>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</si>
  <si>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</si>
  <si>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</si>
  <si>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</si>
  <si>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</si>
  <si>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</si>
  <si>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</si>
  <si>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</si>
  <si>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</si>
  <si>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</si>
  <si>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</si>
  <si>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</si>
  <si>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</si>
  <si>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</si>
  <si>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</si>
  <si>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</si>
  <si>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</si>
  <si>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</si>
  <si>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</si>
  <si>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</si>
  <si>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</si>
  <si>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</si>
  <si>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</si>
  <si>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</si>
  <si>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</si>
  <si>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</si>
  <si>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</si>
  <si>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</si>
  <si>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</si>
  <si>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</si>
  <si>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</si>
  <si>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</si>
  <si>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</si>
  <si>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</si>
  <si>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</si>
  <si>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</si>
  <si>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</si>
  <si>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</si>
  <si>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</si>
  <si>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</si>
  <si>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</si>
  <si>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</si>
  <si>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</si>
  <si>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</si>
  <si>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</si>
  <si>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</si>
  <si>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</si>
  <si>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</si>
  <si>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</si>
  <si>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</si>
  <si>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</si>
  <si>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</si>
  <si>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</si>
  <si>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</si>
  <si>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</si>
  <si>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</si>
  <si>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</si>
  <si>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</si>
  <si>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</si>
  <si>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</si>
  <si>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</si>
  <si>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</si>
  <si>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</si>
  <si>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</si>
  <si>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</si>
  <si>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</si>
  <si>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</si>
  <si>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</si>
  <si>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</si>
  <si>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</si>
  <si>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</si>
  <si>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</si>
  <si>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</si>
  <si>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</si>
  <si>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</si>
  <si>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</si>
  <si>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</si>
  <si>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</si>
  <si>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</si>
  <si>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</si>
  <si>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</si>
  <si>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</si>
  <si>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</si>
  <si>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</si>
  <si>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</si>
  <si>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</si>
  <si>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</si>
  <si>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</si>
  <si>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</si>
  <si>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</si>
  <si>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</si>
  <si>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</si>
  <si>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</si>
  <si>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</si>
  <si>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</si>
  <si>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</si>
  <si>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</si>
  <si>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</si>
  <si>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</si>
  <si>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</si>
  <si>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</si>
  <si>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</si>
  <si>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</si>
  <si>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</si>
  <si>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</si>
  <si>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</si>
  <si>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</si>
  <si>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</si>
  <si>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</si>
  <si>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</si>
  <si>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</si>
  <si>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</si>
  <si>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</si>
  <si>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</si>
  <si>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</si>
  <si>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</si>
  <si>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</si>
  <si>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</si>
  <si>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</si>
  <si>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</si>
  <si>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</si>
  <si>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</si>
  <si>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</si>
  <si>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</si>
  <si>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</si>
  <si>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</si>
  <si>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</si>
  <si>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</si>
  <si>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</si>
  <si>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</si>
  <si>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</si>
  <si>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</si>
  <si>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</si>
  <si>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</si>
  <si>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</si>
  <si>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</si>
  <si>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</si>
  <si>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</si>
  <si>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</si>
  <si>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</si>
  <si>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</si>
  <si>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</si>
  <si>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</si>
  <si>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</si>
  <si>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</si>
  <si>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</si>
  <si>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</si>
  <si>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</si>
  <si>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</si>
  <si>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</si>
  <si>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</si>
  <si>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</si>
  <si>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</si>
  <si>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</si>
  <si>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</si>
  <si>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</si>
  <si>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</si>
  <si>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</si>
  <si>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</si>
  <si>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</si>
  <si>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</si>
  <si>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</si>
  <si>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</si>
  <si>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</si>
  <si>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</si>
  <si>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</si>
  <si>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</si>
  <si>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</si>
  <si>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</si>
  <si>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</si>
  <si>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</si>
  <si>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</si>
  <si>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</si>
  <si>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</si>
  <si>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</si>
  <si>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</si>
  <si>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</si>
  <si>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</si>
  <si>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</si>
  <si>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</si>
  <si>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</si>
  <si>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</si>
  <si>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</si>
  <si>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</si>
  <si>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</si>
  <si>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</si>
  <si>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</si>
  <si>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</si>
  <si>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</si>
  <si>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</si>
  <si>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</si>
  <si>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</si>
  <si>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</si>
  <si>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</si>
  <si>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</si>
  <si>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</si>
  <si>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</si>
  <si>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</si>
  <si>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</si>
  <si>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</si>
  <si>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</si>
  <si>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</si>
  <si>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</si>
  <si>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</si>
  <si>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</si>
  <si>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</si>
  <si>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</si>
  <si>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</si>
  <si>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</si>
  <si>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</si>
  <si>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</si>
  <si>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</si>
  <si>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</si>
  <si>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</si>
  <si>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</si>
  <si>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</si>
  <si>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</si>
  <si>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</si>
  <si>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</si>
  <si>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</si>
  <si>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</si>
  <si>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</si>
  <si>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</si>
  <si>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</si>
  <si>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</si>
  <si>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</si>
  <si>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</si>
  <si>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</si>
  <si>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</si>
  <si>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</si>
  <si>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</si>
  <si>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</si>
  <si>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</si>
  <si>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</si>
  <si>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</si>
  <si>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</si>
  <si>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</si>
  <si>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</si>
  <si>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</si>
  <si>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</si>
  <si>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</si>
  <si>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</si>
  <si>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</si>
  <si>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</si>
  <si>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</si>
  <si>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</si>
  <si>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</si>
  <si>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</si>
  <si>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</si>
  <si>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</si>
  <si>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</si>
  <si>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</si>
  <si>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</si>
  <si>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</si>
  <si>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</si>
  <si>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</si>
  <si>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</si>
  <si>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</si>
  <si>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</si>
  <si>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</si>
  <si>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</si>
  <si>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</si>
  <si>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</si>
  <si>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</si>
  <si>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</si>
  <si>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</si>
  <si>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</si>
  <si>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</si>
  <si>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</si>
  <si>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</si>
  <si>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</si>
  <si>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</si>
  <si>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</si>
  <si>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</si>
  <si>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</si>
  <si>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</si>
  <si>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</si>
  <si>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</si>
  <si>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</si>
  <si>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</si>
  <si>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</si>
  <si>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</si>
  <si>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</si>
  <si>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</si>
  <si>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</si>
  <si>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</si>
  <si>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</si>
  <si>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</si>
  <si>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</si>
  <si>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</si>
  <si>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</si>
  <si>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</si>
  <si>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</si>
  <si>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</si>
  <si>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</si>
  <si>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</si>
  <si>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</si>
  <si>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</si>
  <si>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</si>
  <si>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</si>
  <si>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</si>
  <si>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</si>
  <si>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</si>
  <si>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</si>
  <si>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</si>
  <si>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</si>
  <si>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</si>
  <si>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</si>
  <si>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</si>
  <si>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</si>
  <si>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</si>
  <si>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</si>
  <si>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</si>
  <si>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</si>
  <si>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</si>
  <si>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</si>
  <si>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</si>
  <si>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</si>
  <si>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</si>
  <si>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</si>
  <si>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</si>
  <si>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</si>
  <si>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</si>
  <si>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</si>
  <si>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</si>
  <si>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</si>
  <si>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</si>
  <si>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</si>
  <si>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</si>
  <si>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</si>
  <si>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</si>
  <si>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</si>
  <si>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</si>
  <si>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</si>
  <si>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</si>
  <si>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</si>
  <si>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</si>
  <si>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</si>
  <si>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</si>
  <si>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</si>
  <si>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</si>
  <si>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</si>
  <si>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</si>
  <si>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</si>
  <si>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</si>
  <si>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</si>
  <si>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</si>
  <si>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</si>
  <si>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</si>
  <si>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</si>
  <si>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</si>
  <si>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</si>
  <si>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</si>
  <si>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</si>
  <si>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</si>
  <si>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</si>
  <si>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</si>
  <si>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</si>
  <si>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</si>
  <si>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</si>
  <si>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</si>
  <si>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</si>
  <si>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</si>
  <si>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</si>
  <si>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</si>
  <si>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</si>
  <si>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</si>
  <si>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</si>
  <si>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</si>
  <si>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</si>
  <si>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</si>
  <si>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</si>
  <si>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</si>
  <si>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</si>
  <si>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</si>
  <si>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</si>
  <si>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</si>
  <si>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</si>
  <si>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</si>
  <si>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</si>
  <si>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</si>
  <si>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</si>
  <si>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</si>
  <si>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</si>
  <si>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</si>
  <si>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</si>
  <si>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</si>
  <si>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</si>
  <si>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</si>
  <si>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</si>
  <si>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</si>
  <si>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</si>
  <si>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</si>
  <si>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</si>
  <si>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</si>
  <si>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</si>
  <si>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</si>
  <si>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</si>
  <si>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</si>
  <si>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</si>
  <si>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</si>
  <si>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</si>
  <si>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</si>
  <si>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</si>
  <si>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</si>
  <si>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</si>
  <si>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</si>
  <si>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</si>
  <si>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</si>
  <si>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</si>
  <si>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</si>
  <si>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</si>
  <si>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</si>
  <si>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</si>
  <si>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</si>
  <si>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</si>
  <si>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</si>
  <si>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</si>
  <si>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</si>
  <si>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</si>
  <si>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</si>
  <si>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</si>
  <si>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</si>
  <si>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</si>
  <si>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</si>
  <si>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</si>
  <si>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</si>
  <si>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</si>
  <si>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</si>
  <si>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</si>
  <si>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</si>
  <si>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</si>
  <si>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</si>
  <si>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</si>
  <si>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</si>
  <si>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</si>
  <si>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</si>
  <si>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</si>
  <si>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</si>
  <si>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</si>
  <si>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</si>
  <si>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</si>
  <si>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</si>
  <si>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</si>
  <si>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</si>
  <si>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</si>
  <si>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</si>
  <si>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</si>
  <si>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</si>
  <si>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</si>
  <si>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</si>
  <si>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</si>
  <si>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</si>
  <si>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</si>
  <si>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</si>
  <si>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</si>
  <si>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</si>
  <si>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</si>
  <si>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</si>
  <si>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</si>
  <si>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</si>
  <si>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</si>
  <si>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</si>
  <si>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</si>
  <si>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</si>
  <si>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</si>
  <si>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</si>
  <si>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</si>
  <si>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</si>
  <si>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</si>
  <si>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</si>
  <si>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</si>
  <si>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</si>
  <si>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</si>
  <si>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</si>
  <si>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</si>
  <si>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</si>
  <si>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</si>
  <si>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</si>
  <si>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</si>
  <si>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</si>
  <si>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</si>
  <si>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</si>
  <si>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</si>
  <si>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</si>
  <si>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</si>
  <si>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</si>
  <si>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</si>
  <si>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</si>
  <si>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</si>
  <si>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</si>
  <si>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</si>
  <si>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</si>
  <si>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</si>
  <si>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</si>
  <si>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</si>
  <si>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</si>
  <si>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</si>
  <si>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</si>
  <si>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</si>
  <si>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</si>
  <si>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</si>
  <si>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</si>
  <si>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</si>
  <si>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</si>
  <si>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</si>
  <si>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</si>
  <si>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</si>
  <si>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</si>
  <si>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</si>
  <si>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</si>
  <si>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</si>
  <si>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</si>
  <si>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</si>
  <si>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</si>
  <si>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</si>
  <si>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</si>
  <si>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</si>
  <si>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</si>
  <si>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</si>
  <si>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</si>
  <si>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</si>
  <si>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</si>
  <si>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</si>
  <si>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</si>
  <si>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</si>
  <si>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</si>
  <si>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</si>
  <si>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</si>
  <si>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</si>
  <si>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</si>
  <si>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</si>
  <si>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</si>
  <si>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</si>
  <si>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</si>
  <si>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</si>
  <si>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</si>
  <si>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</si>
  <si>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</si>
  <si>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</si>
  <si>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</si>
  <si>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</si>
  <si>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</si>
  <si>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</si>
  <si>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</si>
  <si>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</si>
  <si>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</si>
  <si>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</si>
  <si>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</si>
  <si>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</si>
  <si>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</si>
  <si>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</si>
  <si>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</si>
  <si>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</si>
  <si>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</si>
  <si>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</si>
  <si>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</si>
  <si>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</si>
  <si>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</si>
  <si>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</si>
  <si>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</si>
  <si>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</si>
  <si>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</si>
  <si>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</si>
  <si>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</si>
  <si>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</si>
  <si>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</si>
  <si>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</si>
  <si>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</si>
  <si>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</si>
  <si>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</si>
  <si>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</si>
  <si>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</si>
  <si>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</si>
  <si>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</si>
  <si>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</si>
  <si>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</si>
  <si>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</si>
  <si>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</si>
  <si>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</si>
  <si>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</si>
  <si>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</si>
  <si>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</si>
  <si>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</si>
  <si>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</si>
  <si>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</si>
  <si>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</si>
  <si>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</si>
  <si>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</si>
  <si>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</si>
  <si>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</si>
  <si>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</si>
  <si>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</si>
  <si>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</si>
  <si>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</si>
  <si>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</si>
  <si>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</si>
  <si>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</si>
  <si>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</si>
  <si>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</si>
  <si>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</si>
  <si>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</si>
  <si>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</si>
  <si>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</si>
  <si>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</si>
  <si>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</si>
  <si>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</si>
  <si>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</si>
  <si>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</si>
  <si>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</si>
  <si>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</si>
  <si>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</si>
  <si>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</si>
  <si>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</si>
  <si>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</si>
  <si>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</si>
  <si>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</si>
  <si>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</si>
  <si>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</si>
  <si>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</si>
  <si>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</si>
  <si>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</si>
  <si>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</si>
  <si>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</si>
  <si>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</si>
  <si>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</si>
  <si>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</si>
  <si>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</si>
  <si>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</si>
  <si>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</si>
  <si>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</si>
  <si>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</si>
  <si>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</si>
  <si>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</si>
  <si>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</si>
  <si>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</si>
  <si>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</si>
  <si>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</si>
  <si>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</si>
  <si>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</si>
  <si>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</si>
  <si>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</si>
  <si>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</si>
  <si>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</si>
  <si>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</si>
  <si>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</si>
  <si>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</si>
  <si>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</si>
  <si>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</si>
  <si>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</si>
  <si>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</si>
  <si>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</si>
  <si>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</si>
  <si>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</si>
  <si>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</si>
  <si>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</si>
  <si>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</si>
  <si>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</si>
  <si>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</si>
  <si>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</si>
  <si>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</si>
  <si>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</si>
  <si>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</si>
  <si>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</si>
  <si>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</si>
  <si>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</si>
  <si>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</si>
  <si>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</si>
  <si>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</si>
  <si>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</si>
  <si>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</si>
  <si>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</si>
  <si>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</si>
  <si>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</si>
  <si>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</si>
  <si>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</si>
  <si>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</si>
  <si>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</si>
  <si>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</si>
  <si>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</si>
  <si>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</si>
  <si>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</si>
  <si>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</si>
  <si>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</si>
  <si>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</si>
  <si>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</si>
  <si>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</si>
  <si>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</si>
  <si>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</si>
  <si>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</si>
  <si>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</si>
  <si>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</si>
  <si>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</si>
  <si>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</si>
  <si>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</si>
  <si>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</si>
  <si>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</si>
  <si>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</si>
  <si>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</si>
  <si>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</si>
  <si>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</si>
  <si>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</si>
  <si>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</si>
  <si>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</si>
  <si>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</si>
  <si>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</si>
  <si>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</si>
  <si>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</si>
  <si>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</si>
  <si>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</si>
  <si>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</si>
  <si>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</si>
  <si>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</si>
  <si>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</si>
  <si>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</si>
  <si>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</si>
  <si>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</si>
  <si>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</si>
  <si>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</si>
  <si>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</si>
  <si>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</si>
  <si>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</si>
  <si>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</si>
  <si>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</si>
  <si>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</si>
  <si>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</si>
  <si>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</si>
  <si>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</si>
  <si>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</si>
  <si>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</si>
  <si>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</si>
  <si>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</si>
  <si>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</si>
  <si>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</si>
  <si>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</si>
  <si>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</si>
  <si>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</si>
  <si>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</si>
  <si>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</si>
  <si>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</si>
  <si>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</si>
  <si>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</si>
  <si>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</si>
  <si>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</si>
  <si>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</si>
  <si>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</si>
  <si>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</si>
  <si>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</si>
  <si>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</si>
  <si>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</si>
  <si>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</si>
  <si>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</si>
  <si>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</si>
  <si>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</si>
  <si>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</si>
  <si>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</si>
  <si>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</si>
  <si>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</si>
  <si>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</si>
  <si>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</si>
  <si>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</si>
  <si>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</si>
  <si>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</si>
  <si>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</si>
  <si>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</si>
  <si>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</si>
  <si>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</si>
  <si>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</si>
  <si>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</si>
  <si>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</si>
  <si>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</si>
  <si>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</si>
  <si>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</si>
  <si>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</si>
  <si>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</si>
  <si>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</si>
  <si>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</si>
  <si>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</si>
  <si>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</si>
  <si>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</si>
  <si>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</si>
  <si>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</si>
  <si>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</si>
  <si>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</si>
  <si>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</si>
  <si>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</si>
  <si>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</si>
  <si>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</si>
  <si>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</si>
  <si>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</si>
  <si>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</si>
  <si>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</si>
  <si>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</si>
  <si>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</si>
  <si>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</si>
  <si>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</si>
  <si>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</si>
  <si>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</si>
  <si>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</si>
  <si>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</si>
  <si>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</si>
  <si>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</si>
  <si>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</si>
  <si>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</si>
  <si>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</si>
  <si>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</si>
  <si>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</si>
  <si>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</si>
  <si>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</si>
  <si>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</si>
  <si>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</si>
  <si>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</si>
  <si>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</si>
  <si>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</si>
  <si>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</si>
  <si>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</si>
  <si>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</si>
  <si>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</si>
  <si>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</si>
  <si>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</si>
  <si>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</si>
  <si>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</si>
  <si>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</si>
  <si>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</si>
  <si>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</si>
  <si>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</si>
  <si>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</si>
  <si>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</si>
  <si>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</si>
  <si>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</si>
  <si>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</si>
  <si>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</si>
  <si>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</si>
  <si>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</si>
  <si>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</si>
  <si>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</si>
  <si>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</si>
  <si>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</si>
  <si>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</si>
  <si>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</si>
  <si>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</si>
  <si>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</si>
  <si>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</si>
  <si>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</si>
  <si>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</si>
  <si>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</si>
  <si>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</si>
  <si>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</si>
  <si>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</si>
  <si>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</si>
  <si>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</si>
  <si>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</si>
  <si>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</si>
  <si>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</si>
  <si>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</si>
  <si>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</si>
  <si>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</si>
  <si>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</si>
  <si>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</si>
  <si>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</si>
  <si>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</si>
  <si>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</si>
  <si>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</si>
  <si>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</si>
  <si>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</si>
  <si>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</si>
  <si>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</si>
  <si>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</si>
  <si>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</si>
  <si>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</si>
  <si>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</si>
  <si>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</si>
  <si>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</si>
  <si>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</si>
  <si>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</si>
  <si>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</si>
  <si>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</si>
  <si>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</si>
  <si>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</si>
  <si>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</si>
  <si>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</si>
  <si>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</si>
  <si>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</si>
  <si>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</si>
  <si>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</si>
  <si>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</si>
  <si>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</si>
  <si>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</si>
  <si>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</si>
  <si>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</si>
  <si>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</si>
  <si>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</si>
  <si>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</si>
  <si>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</si>
  <si>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</si>
  <si>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</si>
  <si>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</si>
  <si>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</si>
  <si>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</si>
  <si>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</si>
  <si>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</si>
  <si>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</si>
  <si>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</si>
  <si>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</si>
  <si>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</si>
  <si>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</si>
  <si>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</si>
  <si>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</si>
  <si>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</si>
  <si>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</si>
  <si>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</si>
  <si>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</si>
  <si>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</si>
  <si>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</si>
  <si>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</si>
  <si>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</si>
  <si>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</si>
  <si>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</si>
  <si>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</si>
  <si>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</si>
  <si>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</si>
  <si>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</si>
  <si>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</si>
  <si>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</si>
  <si>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</si>
  <si>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</si>
  <si>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</si>
  <si>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</si>
  <si>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</si>
  <si>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</si>
  <si>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</si>
  <si>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</si>
  <si>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</si>
  <si>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</si>
  <si>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</si>
  <si>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</si>
  <si>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</si>
  <si>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</si>
  <si>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</si>
  <si>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</si>
  <si>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</si>
  <si>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</si>
  <si>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</si>
  <si>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</si>
  <si>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</si>
  <si>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</si>
  <si>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</si>
  <si>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</si>
  <si>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</si>
  <si>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</si>
  <si>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</si>
  <si>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</si>
  <si>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</si>
  <si>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</si>
  <si>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</si>
  <si>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</si>
  <si>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</si>
  <si>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</si>
  <si>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</si>
  <si>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</si>
  <si>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</si>
  <si>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</si>
  <si>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</si>
  <si>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</si>
  <si>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</si>
  <si>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</si>
  <si>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</si>
  <si>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</si>
  <si>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</si>
  <si>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</si>
  <si>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</si>
  <si>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</si>
  <si>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</si>
  <si>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</si>
  <si>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</si>
  <si>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</si>
  <si>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</si>
  <si>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</si>
  <si>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</si>
  <si>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</si>
  <si>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</si>
  <si>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</si>
  <si>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</si>
  <si>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</si>
  <si>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</si>
  <si>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</si>
  <si>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</si>
  <si>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</si>
  <si>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</si>
  <si>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</si>
  <si>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</si>
  <si>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</si>
  <si>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</si>
  <si>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</si>
  <si>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</si>
  <si>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</si>
  <si>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</si>
  <si>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</si>
  <si>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</si>
  <si>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</si>
  <si>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</si>
  <si>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</si>
  <si>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</si>
  <si>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</si>
  <si>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</si>
  <si>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</si>
  <si>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</si>
  <si>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</si>
  <si>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</si>
  <si>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</si>
  <si>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</si>
  <si>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</si>
  <si>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</si>
  <si>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</si>
  <si>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</si>
  <si>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</si>
  <si>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</si>
  <si>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</si>
  <si>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</si>
  <si>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</si>
  <si>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</si>
  <si>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</si>
  <si>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</si>
  <si>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</si>
  <si>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</si>
  <si>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</si>
  <si>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</si>
  <si>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</si>
  <si>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</si>
  <si>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</si>
  <si>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</si>
  <si>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</si>
  <si>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</si>
  <si>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</si>
  <si>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</si>
  <si>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</si>
  <si>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</si>
  <si>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</si>
  <si>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</si>
  <si>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</si>
  <si>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</si>
  <si>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</si>
  <si>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</si>
  <si>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</si>
  <si>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</si>
  <si>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</si>
  <si>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</si>
  <si>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</si>
  <si>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</si>
  <si>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</si>
  <si>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</si>
  <si>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</si>
  <si>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</si>
  <si>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</si>
  <si>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</si>
  <si>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</si>
  <si>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</si>
  <si>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</si>
  <si>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</si>
  <si>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</si>
  <si>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</si>
  <si>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</si>
  <si>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</si>
  <si>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</si>
  <si>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</si>
  <si>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</si>
  <si>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</si>
  <si>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</si>
  <si>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</si>
  <si>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</si>
  <si>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</si>
  <si>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</si>
  <si>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</si>
  <si>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</si>
  <si>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</si>
  <si>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</si>
  <si>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</si>
  <si>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</si>
  <si>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</si>
  <si>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</si>
  <si>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</si>
  <si>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</si>
  <si>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</si>
  <si>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</si>
  <si>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</si>
  <si>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</si>
  <si>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</si>
  <si>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</si>
  <si>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</si>
  <si>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</si>
  <si>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</si>
  <si>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</si>
  <si>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</si>
  <si>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</si>
  <si>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</si>
  <si>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</si>
  <si>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</si>
  <si>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</si>
  <si>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</si>
  <si>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</si>
  <si>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</si>
  <si>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</si>
  <si>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</si>
  <si>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</si>
  <si>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</si>
  <si>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</si>
  <si>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</si>
  <si>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</si>
  <si>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</si>
  <si>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</si>
  <si>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</si>
  <si>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</si>
  <si>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</si>
  <si>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</si>
  <si>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</si>
  <si>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</si>
  <si>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</si>
  <si>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</si>
  <si>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</si>
  <si>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</si>
  <si>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</si>
  <si>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</si>
  <si>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</si>
  <si>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</si>
  <si>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</si>
  <si>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</si>
  <si>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</si>
  <si>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</si>
  <si>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</si>
  <si>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</si>
  <si>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</si>
  <si>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</si>
  <si>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</si>
  <si>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</si>
  <si>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</si>
  <si>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</si>
  <si>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</si>
  <si>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</si>
  <si>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</si>
  <si>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</si>
  <si>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</si>
  <si>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</si>
  <si>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</si>
  <si>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</si>
  <si>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</si>
  <si>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</si>
  <si>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</si>
  <si>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</si>
  <si>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</si>
  <si>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</si>
  <si>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</si>
  <si>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</si>
  <si>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</si>
  <si>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</si>
  <si>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</si>
  <si>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</si>
  <si>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</si>
  <si>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</si>
  <si>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</si>
  <si>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</si>
  <si>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</si>
  <si>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</si>
  <si>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</si>
  <si>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</si>
  <si>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</si>
  <si>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</si>
  <si>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</si>
  <si>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</si>
  <si>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</si>
  <si>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</si>
  <si>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</si>
  <si>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</si>
  <si>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</si>
  <si>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</si>
  <si>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</si>
  <si>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</si>
  <si>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</si>
  <si>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</si>
  <si>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</si>
  <si>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</si>
  <si>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</si>
  <si>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</si>
  <si>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</si>
  <si>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</si>
  <si>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</si>
  <si>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</si>
  <si>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</si>
  <si>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</si>
  <si>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</si>
  <si>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</si>
  <si>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</si>
  <si>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</si>
  <si>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</si>
  <si>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</si>
  <si>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</si>
  <si>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</si>
  <si>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</si>
  <si>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</si>
  <si>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</si>
  <si>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</si>
  <si>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</si>
  <si>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</si>
  <si>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</si>
  <si>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</si>
  <si>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</si>
  <si>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</si>
  <si>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</si>
  <si>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</si>
  <si>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</si>
  <si>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</si>
  <si>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</si>
  <si>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</si>
  <si>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</si>
  <si>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</si>
  <si>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</si>
  <si>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</si>
  <si>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</si>
  <si>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</si>
  <si>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</si>
  <si>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</si>
  <si>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</si>
  <si>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</si>
  <si>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</si>
  <si>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</si>
  <si>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</si>
  <si>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</si>
  <si>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</si>
  <si>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</si>
  <si>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</si>
  <si>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</si>
  <si>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</si>
  <si>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</si>
  <si>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</si>
  <si>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</si>
  <si>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</si>
  <si>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</si>
  <si>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</si>
  <si>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</si>
  <si>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</si>
  <si>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</si>
  <si>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</si>
  <si>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</si>
  <si>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</si>
  <si>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</si>
  <si>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</si>
  <si>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</si>
  <si>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</si>
  <si>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</si>
  <si>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</si>
  <si>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</si>
  <si>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</si>
  <si>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</si>
  <si>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</si>
  <si>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</si>
  <si>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</si>
  <si>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</si>
  <si>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</si>
  <si>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</si>
  <si>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</si>
  <si>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</si>
  <si>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</si>
  <si>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</si>
  <si>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</si>
  <si>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</si>
  <si>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</si>
  <si>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</si>
  <si>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</si>
  <si>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</si>
  <si>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</si>
  <si>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</si>
  <si>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</si>
  <si>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</si>
  <si>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</si>
  <si>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</si>
  <si>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</si>
  <si>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</si>
  <si>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</si>
  <si>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</si>
  <si>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</si>
  <si>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</si>
  <si>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</si>
  <si>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</si>
  <si>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</si>
  <si>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</si>
  <si>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</si>
  <si>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</si>
  <si>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</si>
  <si>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</si>
  <si>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</si>
  <si>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</si>
  <si>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</si>
  <si>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</si>
  <si>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</si>
  <si>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</si>
  <si>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</si>
  <si>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</si>
  <si>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</si>
  <si>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</si>
  <si>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</si>
  <si>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</si>
  <si>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</si>
  <si>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</si>
  <si>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</si>
  <si>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</si>
  <si>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</si>
  <si>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</si>
  <si>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</si>
  <si>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</si>
  <si>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</si>
  <si>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</si>
  <si>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</si>
  <si>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</si>
  <si>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</si>
  <si>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</si>
  <si>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</si>
  <si>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</si>
  <si>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</si>
  <si>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</si>
  <si>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</si>
  <si>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</si>
  <si>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</si>
  <si>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</si>
  <si>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</si>
  <si>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</si>
  <si>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</si>
  <si>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</si>
  <si>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</si>
  <si>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</si>
  <si>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</si>
  <si>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</si>
  <si>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</si>
  <si>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</si>
  <si>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</si>
  <si>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</si>
  <si>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</si>
  <si>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</si>
  <si>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</si>
  <si>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</si>
  <si>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</si>
  <si>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</si>
  <si>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</si>
  <si>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</si>
  <si>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</si>
  <si>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</si>
  <si>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</si>
  <si>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</si>
  <si>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</si>
  <si>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</si>
  <si>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</si>
  <si>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</si>
  <si>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</si>
  <si>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</si>
  <si>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</si>
  <si>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</si>
  <si>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</si>
  <si>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</si>
  <si>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</si>
  <si>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</si>
  <si>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</si>
  <si>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</si>
  <si>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</si>
  <si>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</si>
  <si>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</si>
  <si>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</si>
  <si>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</si>
  <si>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</si>
  <si>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</si>
  <si>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</si>
  <si>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</si>
  <si>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</si>
  <si>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</si>
  <si>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</si>
  <si>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</si>
  <si>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</si>
  <si>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</si>
  <si>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</si>
  <si>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</si>
  <si>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</si>
  <si>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</si>
  <si>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</si>
  <si>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</si>
  <si>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</si>
  <si>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</si>
  <si>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</si>
  <si>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</si>
  <si>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</si>
  <si>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</si>
  <si>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</si>
  <si>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</si>
  <si>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</si>
  <si>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</si>
  <si>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</si>
  <si>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</si>
  <si>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</si>
  <si>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</si>
  <si>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</si>
  <si>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</si>
  <si>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</si>
  <si>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</si>
  <si>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</si>
  <si>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</si>
  <si>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</si>
  <si>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</si>
  <si>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</si>
  <si>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</si>
  <si>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</si>
  <si>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</si>
  <si>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</si>
  <si>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</si>
  <si>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</si>
  <si>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</si>
  <si>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</si>
  <si>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</si>
  <si>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</si>
  <si>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</si>
  <si>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</si>
  <si>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</si>
  <si>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</si>
  <si>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</si>
  <si>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</si>
  <si>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</si>
  <si>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</si>
  <si>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</si>
  <si>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</si>
  <si>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</si>
  <si>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</si>
  <si>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</si>
  <si>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</si>
  <si>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</si>
  <si>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</si>
  <si>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</si>
  <si>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</si>
  <si>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</si>
  <si>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</si>
  <si>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</si>
  <si>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</si>
  <si>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</si>
  <si>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</si>
  <si>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</si>
  <si>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</si>
  <si>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</si>
  <si>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</si>
  <si>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</si>
  <si>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</si>
  <si>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</si>
  <si>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</si>
  <si>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</si>
  <si>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</si>
  <si>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</si>
  <si>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</si>
  <si>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</si>
  <si>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</si>
  <si>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</si>
  <si>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</si>
  <si>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</si>
  <si>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</si>
  <si>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</si>
  <si>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</si>
  <si>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</si>
  <si>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</si>
  <si>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</si>
  <si>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</si>
  <si>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</si>
  <si>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</si>
  <si>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</si>
  <si>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</si>
  <si>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</si>
  <si>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</si>
  <si>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</si>
  <si>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</si>
  <si>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</si>
  <si>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</si>
  <si>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</si>
  <si>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</si>
  <si>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</si>
  <si>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</si>
  <si>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</si>
  <si>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</si>
  <si>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</si>
  <si>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</si>
  <si>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</si>
  <si>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</si>
  <si>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</si>
  <si>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</si>
  <si>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</si>
  <si>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</si>
  <si>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</si>
  <si>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</si>
  <si>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</si>
  <si>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</si>
  <si>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</si>
  <si>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</si>
  <si>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</si>
  <si>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</si>
  <si>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</si>
  <si>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</si>
  <si>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</si>
  <si>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</si>
  <si>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</si>
  <si>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</si>
  <si>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</si>
  <si>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</si>
  <si>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</si>
  <si>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</si>
  <si>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</si>
  <si>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</si>
  <si>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</si>
  <si>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</si>
  <si>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</si>
  <si>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</si>
  <si>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</si>
  <si>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</si>
  <si>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</si>
  <si>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</si>
  <si>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</si>
  <si>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</si>
  <si>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</si>
  <si>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</si>
  <si>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</si>
  <si>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</si>
  <si>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</si>
  <si>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</si>
  <si>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</si>
  <si>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</si>
  <si>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</si>
  <si>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</si>
  <si>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</si>
  <si>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</si>
  <si>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</si>
  <si>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</si>
  <si>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</si>
  <si>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</si>
  <si>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</si>
  <si>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</si>
  <si>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</si>
  <si>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</si>
  <si>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</si>
  <si>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</si>
  <si>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</si>
  <si>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</si>
  <si>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</si>
  <si>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</si>
  <si>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</si>
  <si>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</si>
  <si>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</si>
  <si>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</si>
  <si>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</si>
  <si>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</si>
  <si>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</si>
  <si>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</si>
  <si>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</si>
  <si>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</si>
  <si>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</si>
  <si>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</si>
  <si>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</si>
  <si>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</si>
  <si>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</si>
  <si>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</si>
  <si>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</si>
  <si>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</si>
  <si>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</si>
  <si>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</si>
  <si>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</si>
  <si>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</si>
  <si>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</si>
  <si>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</si>
  <si>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</si>
  <si>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</si>
  <si>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</si>
  <si>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</si>
  <si>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</si>
  <si>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</si>
  <si>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</si>
  <si>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</si>
  <si>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</si>
  <si>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</si>
  <si>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</si>
  <si>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</si>
  <si>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</si>
  <si>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</si>
  <si>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</si>
  <si>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</si>
  <si>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</si>
  <si>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</si>
  <si>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</si>
  <si>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</si>
  <si>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</si>
  <si>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</si>
  <si>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</si>
  <si>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</si>
  <si>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</si>
  <si>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</si>
  <si>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</si>
  <si>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</si>
  <si>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</si>
  <si>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</si>
  <si>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</si>
  <si>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</si>
  <si>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</si>
  <si>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</si>
  <si>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</si>
  <si>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</si>
  <si>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</si>
  <si>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</si>
  <si>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</si>
  <si>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</si>
  <si>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</si>
  <si>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</si>
  <si>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</si>
  <si>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</si>
  <si>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</si>
  <si>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</si>
  <si>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</si>
  <si>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</si>
  <si>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</si>
  <si>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</si>
  <si>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</si>
  <si>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</si>
  <si>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</si>
  <si>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</si>
  <si>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</si>
  <si>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</si>
  <si>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</si>
  <si>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</si>
  <si>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</si>
  <si>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</si>
  <si>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</si>
  <si>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</si>
  <si>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</si>
  <si>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</si>
  <si>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</si>
  <si>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</si>
  <si>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</si>
  <si>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</si>
  <si>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</si>
  <si>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</si>
  <si>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</si>
  <si>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</si>
  <si>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</si>
  <si>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</si>
  <si>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</si>
  <si>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</si>
  <si>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</si>
  <si>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</si>
  <si>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</si>
  <si>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</si>
  <si>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</si>
  <si>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</si>
  <si>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</si>
  <si>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</si>
  <si>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</si>
  <si>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</si>
  <si>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</si>
  <si>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</si>
  <si>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</si>
  <si>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</si>
  <si>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</si>
  <si>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</si>
  <si>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</si>
  <si>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</si>
  <si>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</si>
  <si>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</si>
  <si>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</si>
  <si>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</si>
  <si>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</si>
  <si>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</si>
  <si>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</si>
  <si>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</si>
  <si>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</si>
  <si>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</si>
  <si>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</si>
  <si>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</si>
  <si>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</si>
  <si>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</si>
  <si>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</si>
  <si>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</si>
  <si>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</si>
  <si>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</si>
  <si>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</si>
  <si>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</si>
  <si>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</si>
  <si>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</si>
  <si>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</si>
  <si>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</si>
  <si>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</si>
  <si>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</si>
  <si>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</si>
  <si>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</si>
  <si>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</si>
  <si>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</si>
  <si>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</si>
  <si>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</si>
  <si>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</si>
  <si>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</si>
  <si>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</si>
  <si>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</si>
  <si>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</si>
  <si>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</si>
  <si>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</si>
  <si>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</si>
  <si>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</si>
  <si>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</si>
  <si>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</si>
  <si>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</si>
  <si>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</si>
  <si>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</si>
  <si>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</si>
  <si>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</si>
  <si>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</si>
  <si>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</si>
  <si>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</si>
  <si>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</si>
  <si>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</si>
  <si>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</si>
  <si>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</si>
  <si>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</si>
  <si>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</si>
  <si>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</si>
  <si>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</si>
  <si>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</si>
  <si>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</si>
  <si>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</si>
  <si>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</si>
  <si>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</si>
  <si>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</si>
  <si>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</si>
  <si>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</si>
  <si>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</si>
  <si>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</si>
  <si>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</si>
  <si>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</si>
  <si>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</si>
  <si>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</si>
  <si>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</si>
  <si>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</si>
  <si>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</si>
  <si>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</si>
  <si>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</si>
  <si>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</si>
  <si>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</si>
  <si>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</si>
  <si>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</si>
  <si>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</si>
  <si>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</si>
  <si>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</si>
  <si>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</si>
  <si>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</si>
  <si>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</si>
  <si>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</si>
  <si>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</si>
  <si>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</si>
  <si>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</si>
  <si>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</si>
  <si>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</si>
  <si>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</si>
  <si>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</si>
  <si>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</si>
  <si>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</si>
  <si>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</si>
  <si>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</si>
  <si>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</si>
  <si>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</si>
  <si>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</si>
  <si>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</si>
  <si>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</si>
  <si>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</si>
  <si>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</si>
  <si>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</si>
  <si>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</si>
  <si>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</si>
  <si>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</si>
  <si>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</si>
  <si>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</si>
  <si>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</si>
  <si>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</si>
  <si>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</si>
  <si>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</si>
  <si>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</si>
  <si>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</si>
  <si>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</si>
  <si>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</si>
  <si>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</si>
  <si>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</si>
  <si>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</si>
  <si>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</si>
  <si>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</si>
  <si>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</si>
  <si>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</si>
  <si>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</si>
  <si>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</si>
  <si>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</si>
  <si>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</si>
  <si>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</si>
  <si>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</si>
  <si>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</si>
  <si>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</si>
  <si>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</si>
  <si>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</si>
  <si>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</si>
  <si>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</si>
  <si>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</si>
  <si>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</si>
  <si>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</si>
  <si>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</si>
  <si>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</si>
  <si>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</si>
  <si>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</si>
  <si>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</si>
  <si>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</si>
  <si>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</si>
  <si>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</si>
  <si>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</si>
  <si>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</si>
  <si>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</si>
  <si>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</si>
  <si>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</si>
  <si>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</si>
  <si>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</si>
  <si>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</si>
  <si>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</si>
  <si>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</si>
  <si>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</si>
  <si>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</si>
  <si>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</si>
  <si>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</si>
  <si>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</si>
  <si>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</si>
  <si>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</si>
  <si>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</si>
  <si>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</si>
  <si>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</si>
  <si>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</si>
  <si>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</si>
  <si>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</si>
  <si>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</si>
  <si>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</si>
  <si>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</si>
  <si>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</si>
  <si>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</si>
  <si>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</si>
  <si>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</si>
  <si>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</si>
  <si>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</si>
  <si>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</si>
  <si>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</si>
  <si>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</si>
  <si>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</si>
  <si>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</si>
  <si>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</si>
  <si>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</si>
  <si>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</si>
  <si>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</si>
  <si>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</si>
  <si>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</si>
  <si>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</si>
  <si>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</si>
  <si>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</si>
  <si>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</si>
  <si>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</si>
  <si>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</si>
  <si>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</si>
  <si>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</si>
  <si>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</si>
  <si>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</si>
  <si>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</si>
  <si>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</si>
  <si>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</si>
  <si>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</si>
  <si>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</si>
  <si>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</si>
  <si>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</si>
  <si>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</si>
  <si>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</si>
  <si>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</si>
  <si>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</si>
  <si>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</si>
  <si>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</si>
  <si>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</si>
  <si>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</si>
  <si>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</si>
  <si>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</si>
  <si>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</si>
  <si>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</si>
  <si>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</si>
  <si>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</si>
  <si>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</si>
  <si>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</si>
  <si>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</si>
  <si>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</si>
  <si>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</si>
  <si>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</si>
  <si>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</si>
  <si>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</si>
  <si>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</si>
  <si>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</si>
  <si>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</si>
  <si>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</si>
  <si>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</si>
  <si>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</si>
  <si>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</si>
  <si>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</si>
  <si>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</si>
  <si>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</si>
  <si>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</si>
  <si>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</si>
  <si>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</si>
  <si>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</si>
  <si>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</si>
  <si>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</si>
  <si>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</si>
  <si>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</si>
  <si>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</si>
  <si>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</si>
  <si>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</si>
  <si>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</si>
  <si>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</si>
  <si>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</si>
  <si>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</si>
  <si>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</si>
  <si>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</si>
  <si>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</si>
  <si>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</si>
  <si>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</si>
  <si>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</si>
  <si>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</si>
  <si>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</si>
  <si>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</si>
  <si>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</si>
  <si>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</si>
  <si>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</si>
  <si>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</si>
  <si>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</si>
  <si>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</si>
  <si>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</si>
  <si>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</si>
  <si>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</si>
  <si>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</si>
  <si>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</si>
  <si>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</si>
  <si>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</si>
  <si>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</si>
  <si>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</si>
  <si>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</si>
  <si>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</si>
  <si>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</si>
  <si>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</si>
  <si>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</si>
  <si>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</si>
  <si>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</si>
  <si>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</si>
  <si>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</si>
  <si>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</si>
  <si>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</si>
  <si>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</si>
  <si>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</si>
  <si>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</si>
  <si>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</si>
  <si>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</si>
  <si>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</si>
  <si>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</si>
  <si>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</si>
  <si>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</si>
  <si>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</si>
  <si>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</si>
  <si>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</si>
  <si>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</si>
  <si>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</si>
  <si>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</si>
  <si>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</si>
  <si>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</si>
  <si>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</si>
  <si>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</si>
  <si>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</si>
  <si>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</si>
  <si>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</si>
  <si>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</si>
  <si>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</si>
  <si>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</si>
  <si>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</si>
  <si>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</si>
  <si>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</si>
  <si>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</si>
  <si>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</si>
  <si>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</si>
  <si>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</si>
  <si>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</si>
  <si>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</si>
  <si>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</si>
  <si>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</si>
  <si>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</si>
  <si>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</si>
  <si>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</si>
  <si>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</si>
  <si>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</si>
  <si>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</si>
  <si>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</si>
  <si>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</si>
  <si>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</si>
  <si>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</si>
  <si>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</si>
  <si>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</si>
  <si>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</si>
  <si>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</si>
  <si>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</si>
  <si>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</si>
  <si>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</si>
  <si>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</si>
  <si>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</si>
  <si>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</si>
  <si>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</si>
  <si>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</si>
  <si>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</si>
  <si>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</si>
  <si>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</si>
  <si>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</si>
  <si>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</si>
  <si>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</si>
  <si>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</si>
  <si>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</si>
  <si>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</si>
  <si>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</si>
  <si>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</si>
  <si>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</si>
  <si>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</si>
  <si>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</si>
  <si>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</si>
  <si>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</si>
  <si>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</si>
  <si>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</si>
  <si>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</si>
  <si>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</si>
  <si>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</si>
  <si>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</si>
  <si>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</si>
  <si>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</si>
  <si>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</si>
  <si>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</si>
  <si>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</si>
  <si>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</si>
  <si>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</si>
  <si>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</si>
  <si>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</si>
  <si>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</si>
  <si>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</si>
  <si>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</si>
  <si>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</si>
  <si>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</si>
  <si>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</si>
  <si>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</si>
  <si>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</si>
  <si>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</si>
  <si>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</si>
  <si>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</si>
  <si>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</si>
  <si>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</si>
  <si>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</si>
  <si>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</si>
  <si>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</si>
  <si>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</si>
  <si>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</si>
  <si>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</si>
  <si>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</si>
  <si>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</si>
  <si>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</si>
  <si>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</si>
  <si>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</si>
  <si>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</si>
  <si>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</si>
  <si>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</si>
  <si>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</si>
  <si>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</si>
  <si>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</si>
  <si>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</si>
  <si>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</si>
  <si>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</si>
  <si>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</si>
  <si>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</si>
  <si>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</si>
  <si>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</si>
  <si>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</si>
  <si>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</si>
  <si>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</si>
  <si>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</si>
  <si>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</si>
  <si>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</si>
  <si>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</si>
  <si>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</si>
  <si>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</si>
  <si>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</si>
  <si>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</si>
  <si>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</si>
  <si>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</si>
  <si>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</si>
  <si>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</si>
  <si>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</si>
  <si>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</si>
  <si>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</si>
  <si>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</si>
  <si>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</si>
  <si>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</si>
  <si>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</si>
  <si>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</si>
  <si>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</si>
  <si>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</si>
  <si>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</si>
  <si>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</si>
  <si>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</si>
  <si>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</si>
  <si>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</si>
  <si>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</si>
  <si>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</si>
  <si>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</si>
  <si>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</si>
  <si>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</si>
  <si>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</si>
  <si>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</si>
  <si>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</si>
  <si>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</si>
  <si>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</si>
  <si>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</si>
  <si>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</si>
  <si>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</si>
  <si>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</si>
  <si>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</si>
  <si>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</si>
  <si>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</si>
  <si>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</si>
  <si>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</si>
  <si>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</si>
  <si>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</si>
  <si>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</si>
  <si>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</si>
  <si>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</si>
  <si>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</si>
  <si>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</si>
  <si>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</si>
  <si>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</si>
  <si>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</si>
  <si>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</si>
  <si>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</si>
  <si>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</si>
  <si>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</si>
  <si>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</si>
  <si>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</si>
  <si>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</si>
  <si>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</si>
  <si>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</si>
  <si>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</si>
  <si>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</si>
  <si>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</si>
  <si>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</si>
  <si>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</si>
  <si>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</si>
  <si>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</si>
  <si>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</si>
  <si>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</si>
  <si>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</si>
  <si>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</si>
  <si>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</si>
  <si>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</si>
  <si>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</si>
  <si>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</si>
  <si>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</si>
  <si>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</si>
  <si>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</si>
  <si>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</si>
  <si>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</si>
  <si>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</si>
  <si>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</si>
  <si>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</si>
  <si>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</si>
  <si>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</si>
  <si>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</si>
  <si>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</si>
  <si>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</si>
  <si>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</si>
  <si>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</si>
  <si>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</si>
  <si>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</si>
  <si>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</si>
  <si>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</si>
  <si>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</si>
  <si>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</si>
  <si>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</si>
  <si>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</si>
  <si>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</si>
  <si>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</si>
  <si>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</si>
  <si>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</si>
  <si>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</si>
  <si>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</si>
  <si>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</si>
  <si>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</si>
  <si>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</si>
  <si>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</si>
  <si>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</si>
  <si>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</si>
  <si>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</si>
  <si>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</si>
  <si>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</si>
  <si>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</si>
  <si>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</si>
  <si>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</si>
  <si>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</si>
  <si>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</si>
  <si>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</si>
  <si>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</si>
  <si>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</si>
  <si>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</si>
  <si>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</si>
  <si>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</si>
  <si>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</si>
  <si>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</si>
  <si>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</si>
  <si>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</si>
  <si>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</si>
  <si>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</si>
  <si>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</si>
  <si>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</si>
  <si>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</si>
  <si>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</si>
  <si>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</si>
  <si>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</si>
  <si>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</si>
  <si>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</si>
  <si>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</si>
  <si>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</si>
  <si>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</si>
  <si>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</si>
  <si>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</si>
  <si>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</si>
  <si>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</si>
  <si>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</si>
  <si>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</si>
  <si>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</si>
  <si>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</si>
  <si>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</si>
  <si>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</si>
  <si>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</si>
  <si>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</si>
  <si>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</si>
  <si>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</si>
  <si>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</si>
  <si>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</si>
  <si>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</si>
  <si>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</si>
  <si>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</si>
  <si>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</si>
  <si>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</si>
  <si>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</si>
  <si>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</si>
  <si>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</si>
  <si>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</si>
  <si>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</si>
  <si>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</si>
  <si>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</si>
  <si>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</si>
  <si>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</si>
  <si>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</si>
  <si>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</si>
  <si>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</si>
  <si>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</si>
  <si>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</si>
  <si>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</si>
  <si>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</si>
  <si>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</si>
  <si>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</si>
  <si>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</si>
  <si>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</si>
  <si>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</si>
  <si>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</si>
  <si>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</si>
  <si>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</si>
  <si>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</si>
  <si>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</si>
  <si>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</si>
  <si>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</si>
  <si>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</si>
  <si>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</si>
  <si>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</si>
  <si>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</si>
  <si>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</si>
  <si>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</si>
  <si>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</si>
  <si>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</si>
  <si>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</si>
  <si>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</si>
  <si>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</si>
  <si>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</si>
  <si>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</si>
  <si>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</si>
  <si>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</si>
  <si>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</si>
  <si>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</si>
  <si>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</si>
  <si>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</si>
  <si>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</si>
  <si>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</si>
  <si>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</si>
  <si>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</si>
  <si>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</si>
  <si>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</si>
  <si>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</si>
  <si>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</si>
  <si>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</si>
  <si>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</si>
  <si>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</si>
  <si>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</si>
  <si>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</si>
  <si>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</si>
  <si>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</si>
  <si>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</si>
  <si>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</si>
  <si>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</si>
  <si>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</si>
  <si>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</si>
  <si>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</si>
  <si>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</si>
  <si>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</si>
  <si>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</si>
  <si>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</si>
  <si>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</si>
  <si>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</si>
  <si>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</si>
  <si>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</si>
  <si>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</si>
  <si>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</si>
  <si>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</si>
  <si>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</si>
  <si>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</si>
  <si>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</si>
  <si>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</si>
  <si>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</si>
  <si>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</si>
  <si>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</si>
  <si>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</si>
  <si>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</si>
  <si>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</si>
  <si>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</si>
  <si>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</si>
  <si>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</si>
  <si>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</si>
  <si>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</si>
  <si>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</si>
  <si>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</si>
  <si>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</si>
  <si>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</si>
  <si>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</si>
  <si>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</si>
  <si>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</si>
  <si>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</si>
  <si>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</si>
  <si>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</si>
  <si>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</si>
  <si>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</si>
  <si>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</si>
  <si>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</si>
  <si>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</si>
  <si>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</si>
  <si>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</si>
  <si>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</si>
  <si>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</si>
  <si>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</si>
  <si>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</si>
  <si>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</si>
  <si>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</si>
  <si>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</si>
  <si>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</si>
  <si>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</si>
  <si>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</si>
  <si>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</si>
  <si>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</si>
  <si>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</si>
  <si>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</si>
  <si>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</si>
  <si>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</si>
  <si>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</si>
  <si>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</si>
  <si>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</si>
  <si>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</si>
  <si>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</si>
  <si>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</si>
  <si>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</si>
  <si>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</si>
  <si>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</si>
  <si>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</si>
  <si>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</si>
  <si>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</si>
  <si>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</si>
  <si>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</si>
  <si>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</si>
  <si>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</si>
  <si>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</si>
  <si>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</si>
  <si>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</si>
  <si>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</si>
  <si>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</si>
  <si>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</si>
  <si>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</si>
  <si>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</si>
  <si>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</si>
  <si>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</si>
  <si>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</si>
  <si>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</si>
  <si>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</si>
  <si>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</si>
  <si>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</si>
  <si>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</si>
  <si>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</si>
  <si>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</si>
  <si>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</si>
  <si>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</si>
  <si>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</si>
  <si>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</si>
  <si>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</si>
  <si>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</si>
  <si>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</si>
  <si>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</si>
  <si>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</si>
  <si>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</si>
  <si>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</si>
  <si>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</si>
  <si>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</si>
  <si>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</si>
  <si>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</si>
  <si>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</si>
  <si>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</si>
  <si>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</si>
  <si>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</si>
  <si>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</si>
  <si>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</si>
  <si>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</si>
  <si>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</si>
  <si>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</si>
  <si>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</si>
  <si>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</si>
  <si>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</si>
  <si>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</si>
  <si>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</si>
  <si>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</si>
  <si>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</si>
  <si>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</si>
  <si>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</si>
  <si>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</si>
  <si>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</si>
  <si>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</si>
  <si>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</si>
  <si>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</si>
  <si>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</si>
  <si>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</si>
  <si>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</si>
  <si>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</si>
  <si>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</si>
  <si>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</si>
  <si>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</si>
  <si>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</si>
  <si>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</si>
  <si>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</si>
  <si>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</si>
  <si>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</si>
  <si>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</si>
  <si>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</si>
  <si>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</si>
  <si>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</si>
  <si>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</si>
  <si>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</si>
  <si>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</si>
  <si>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</si>
  <si>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</si>
  <si>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</si>
  <si>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</si>
  <si>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</si>
  <si>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</si>
  <si>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</si>
  <si>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</si>
  <si>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</si>
  <si>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</si>
  <si>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</si>
  <si>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</si>
  <si>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</si>
  <si>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</si>
  <si>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</si>
  <si>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</si>
  <si>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</si>
  <si>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</si>
  <si>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</si>
  <si>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</si>
  <si>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</si>
  <si>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</si>
  <si>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</si>
  <si>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</si>
  <si>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</si>
  <si>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</si>
  <si>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</si>
  <si>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</si>
  <si>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</si>
  <si>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</si>
  <si>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</si>
  <si>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</si>
  <si>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</si>
  <si>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</si>
  <si>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</si>
  <si>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</si>
  <si>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</si>
  <si>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</si>
  <si>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</si>
  <si>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</si>
  <si>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</si>
  <si>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</si>
  <si>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</si>
  <si>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</si>
  <si>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</si>
  <si>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</si>
  <si>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</si>
  <si>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</si>
  <si>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</si>
  <si>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</si>
  <si>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</si>
  <si>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</si>
  <si>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</si>
  <si>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</si>
  <si>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</si>
  <si>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</si>
  <si>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</si>
  <si>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</si>
  <si>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</si>
  <si>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</si>
  <si>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</si>
  <si>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</si>
  <si>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</si>
  <si>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</si>
  <si>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</si>
  <si>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</si>
  <si>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</si>
  <si>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</si>
  <si>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</si>
  <si>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</si>
  <si>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</si>
  <si>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</si>
  <si>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</si>
  <si>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</si>
  <si>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</si>
  <si>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</si>
  <si>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</si>
  <si>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</si>
  <si>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</si>
  <si>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</si>
  <si>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</si>
  <si>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</si>
  <si>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</si>
  <si>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</si>
  <si>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</si>
  <si>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</si>
  <si>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</si>
  <si>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</si>
  <si>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</si>
  <si>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</si>
  <si>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</si>
  <si>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</si>
  <si>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</si>
  <si>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</si>
  <si>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</si>
  <si>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</si>
  <si>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</si>
  <si>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</si>
  <si>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</si>
  <si>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</si>
  <si>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</si>
  <si>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</si>
  <si>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</si>
  <si>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</si>
  <si>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</si>
  <si>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</si>
  <si>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</si>
  <si>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</si>
  <si>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</si>
  <si>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</si>
  <si>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</si>
  <si>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</si>
  <si>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</si>
  <si>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</si>
  <si>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</si>
  <si>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</si>
  <si>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</si>
  <si>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</si>
  <si>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</si>
  <si>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</si>
  <si>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</si>
  <si>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</si>
  <si>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</si>
  <si>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</si>
  <si>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</si>
  <si>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</si>
  <si>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</si>
  <si>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</si>
  <si>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</si>
  <si>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</si>
  <si>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</si>
  <si>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</si>
  <si>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</si>
  <si>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</si>
  <si>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</si>
  <si>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</si>
  <si>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</si>
  <si>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</si>
  <si>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</si>
  <si>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</si>
  <si>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</si>
  <si>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</si>
  <si>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</si>
  <si>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</si>
  <si>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</si>
  <si>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</si>
  <si>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</si>
  <si>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</si>
  <si>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</si>
  <si>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</si>
  <si>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</si>
  <si>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</si>
  <si>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</si>
  <si>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</si>
  <si>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</si>
  <si>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</si>
  <si>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</si>
  <si>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</si>
  <si>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</si>
  <si>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</si>
  <si>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</si>
  <si>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</si>
  <si>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</si>
  <si>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</si>
  <si>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</si>
  <si>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</si>
  <si>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</si>
  <si>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</si>
  <si>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</si>
  <si>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</si>
  <si>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</si>
  <si>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</si>
  <si>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</si>
  <si>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</si>
  <si>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</si>
  <si>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</si>
  <si>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</si>
  <si>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</si>
  <si>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</si>
  <si>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</si>
  <si>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</si>
  <si>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</si>
  <si>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</si>
  <si>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</si>
  <si>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</si>
  <si>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</si>
  <si>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</si>
  <si>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</si>
  <si>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</si>
  <si>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</si>
  <si>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</si>
  <si>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</si>
  <si>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</si>
  <si>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</si>
  <si>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</si>
  <si>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</si>
  <si>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</si>
  <si>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</si>
  <si>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</si>
  <si>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</si>
  <si>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</si>
  <si>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</si>
  <si>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</si>
  <si>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</si>
  <si>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</si>
  <si>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</si>
  <si>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</si>
  <si>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</si>
  <si>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</si>
  <si>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</si>
  <si>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</si>
  <si>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</si>
  <si>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</si>
  <si>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</si>
  <si>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</si>
  <si>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</si>
  <si>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</si>
  <si>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</si>
  <si>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</si>
  <si>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</si>
  <si>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</si>
  <si>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</si>
  <si>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</si>
  <si>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</si>
  <si>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</si>
  <si>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</si>
  <si>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</si>
  <si>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</si>
  <si>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</si>
  <si>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</si>
  <si>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</si>
  <si>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</si>
  <si>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</si>
  <si>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</si>
  <si>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</si>
  <si>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</si>
  <si>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</si>
  <si>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</si>
  <si>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</si>
  <si>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</si>
  <si>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</si>
  <si>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</si>
  <si>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</si>
  <si>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</si>
  <si>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</si>
  <si>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</si>
  <si>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</si>
  <si>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</si>
  <si>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</si>
  <si>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</si>
  <si>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</si>
  <si>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</si>
  <si>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</si>
  <si>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</si>
  <si>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</si>
  <si>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</si>
  <si>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</si>
  <si>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</si>
  <si>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</si>
  <si>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</si>
  <si>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</si>
  <si>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</si>
  <si>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</si>
  <si>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</si>
  <si>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</si>
  <si>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</si>
  <si>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</si>
  <si>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</si>
  <si>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</si>
  <si>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</si>
  <si>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</si>
  <si>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</si>
  <si>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</si>
  <si>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</si>
  <si>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</si>
  <si>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</si>
  <si>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</si>
  <si>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</si>
  <si>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</si>
  <si>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</si>
  <si>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</si>
  <si>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</si>
  <si>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</si>
  <si>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</si>
  <si>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</si>
  <si>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</si>
  <si>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</si>
  <si>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</si>
  <si>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</si>
  <si>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</si>
  <si>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</si>
  <si>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</si>
  <si>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</si>
  <si>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</si>
  <si>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</si>
  <si>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</si>
  <si>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</si>
  <si>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</si>
  <si>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</si>
  <si>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</si>
  <si>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</si>
  <si>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</si>
  <si>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</si>
  <si>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</si>
  <si>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</si>
  <si>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</si>
  <si>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</si>
  <si>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</si>
  <si>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</si>
  <si>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</si>
  <si>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</si>
  <si>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</si>
  <si>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</si>
  <si>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</si>
  <si>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</si>
  <si>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</si>
  <si>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</si>
  <si>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</si>
  <si>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</si>
  <si>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</si>
  <si>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</si>
  <si>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</si>
  <si>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</si>
  <si>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</si>
  <si>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</si>
  <si>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</si>
  <si>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</si>
  <si>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</si>
  <si>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</si>
  <si>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</si>
  <si>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</si>
  <si>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</si>
  <si>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</si>
  <si>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</si>
  <si>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</si>
  <si>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</si>
  <si>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</si>
  <si>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</si>
  <si>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</si>
  <si>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</si>
  <si>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</si>
  <si>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</si>
  <si>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</si>
  <si>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</si>
  <si>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</si>
  <si>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</si>
  <si>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</si>
  <si>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</si>
  <si>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</si>
  <si>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</si>
  <si>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</si>
  <si>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</si>
  <si>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</si>
  <si>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</si>
  <si>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</si>
  <si>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</si>
  <si>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</si>
  <si>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</si>
  <si>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</si>
  <si>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</si>
  <si>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</si>
  <si>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</si>
  <si>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</si>
  <si>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</si>
  <si>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</si>
  <si>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</si>
  <si>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</si>
  <si>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</si>
  <si>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</si>
  <si>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</si>
  <si>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</si>
  <si>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</si>
  <si>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</si>
  <si>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</si>
  <si>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</si>
  <si>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</si>
  <si>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</si>
  <si>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</si>
  <si>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</si>
  <si>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</si>
  <si>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</si>
  <si>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</si>
  <si>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</si>
  <si>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</si>
  <si>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</si>
  <si>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</si>
  <si>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</si>
  <si>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</si>
  <si>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</si>
  <si>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</si>
  <si>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</si>
  <si>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</si>
  <si>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</si>
  <si>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</si>
  <si>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</si>
  <si>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</si>
  <si>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</si>
  <si>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</si>
  <si>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</si>
  <si>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</si>
  <si>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</si>
  <si>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</si>
  <si>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</si>
  <si>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</si>
  <si>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</si>
  <si>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</si>
  <si>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</si>
  <si>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</si>
  <si>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</si>
  <si>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</si>
  <si>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</si>
  <si>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</si>
  <si>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</si>
  <si>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</si>
  <si>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</si>
  <si>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</si>
  <si>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</si>
  <si>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</si>
  <si>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</si>
  <si>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</si>
  <si>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</si>
  <si>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</si>
  <si>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</si>
  <si>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</si>
  <si>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</si>
  <si>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</si>
  <si>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</si>
  <si>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</si>
  <si>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</si>
  <si>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</si>
  <si>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</si>
  <si>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</si>
  <si>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</si>
  <si>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</si>
  <si>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</si>
  <si>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</si>
  <si>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</si>
  <si>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</si>
  <si>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</si>
  <si>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</si>
  <si>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</si>
  <si>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</si>
  <si>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</si>
  <si>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</si>
  <si>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</si>
  <si>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</si>
  <si>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</si>
  <si>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</si>
  <si>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</si>
  <si>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</si>
  <si>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</si>
  <si>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</si>
  <si>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</si>
  <si>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</si>
  <si>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</si>
  <si>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</si>
  <si>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</si>
  <si>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</si>
  <si>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</si>
  <si>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</si>
  <si>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</si>
  <si>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</si>
  <si>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</si>
  <si>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</si>
  <si>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</si>
  <si>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</si>
  <si>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</si>
  <si>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</si>
  <si>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</si>
  <si>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</si>
  <si>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</si>
  <si>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</si>
  <si>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</si>
  <si>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</si>
  <si>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</si>
  <si>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</si>
  <si>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</si>
  <si>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</si>
  <si>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</si>
  <si>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</si>
  <si>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</si>
  <si>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</si>
  <si>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</si>
  <si>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</si>
  <si>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</si>
  <si>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</si>
  <si>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</si>
  <si>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</si>
  <si>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</si>
  <si>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</si>
  <si>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</si>
  <si>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</si>
  <si>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</si>
  <si>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</si>
  <si>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</si>
  <si>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</si>
  <si>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</si>
  <si>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</si>
  <si>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</si>
  <si>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</si>
  <si>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</si>
  <si>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</si>
  <si>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</si>
  <si>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</si>
  <si>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</si>
  <si>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</si>
  <si>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</si>
  <si>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</si>
  <si>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</si>
  <si>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</si>
  <si>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</si>
  <si>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</si>
  <si>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</si>
  <si>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</si>
  <si>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</si>
  <si>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</si>
  <si>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</si>
  <si>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</si>
  <si>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</si>
  <si>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</si>
  <si>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</si>
  <si>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</si>
  <si>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</si>
  <si>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</si>
  <si>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</si>
  <si>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</si>
  <si>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</si>
  <si>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</si>
  <si>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</si>
  <si>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</si>
  <si>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</si>
  <si>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</si>
  <si>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</si>
  <si>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</si>
  <si>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</si>
  <si>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</si>
  <si>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</si>
  <si>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</si>
  <si>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</si>
  <si>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</si>
  <si>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</si>
  <si>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</si>
  <si>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</si>
  <si>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</si>
  <si>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</si>
  <si>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</si>
  <si>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</si>
  <si>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</si>
  <si>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</si>
  <si>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</si>
  <si>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</si>
  <si>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</si>
  <si>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</si>
  <si>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</si>
  <si>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</si>
  <si>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</si>
  <si>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</si>
  <si>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</si>
  <si>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</si>
  <si>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</si>
  <si>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</si>
  <si>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</si>
  <si>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</si>
  <si>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</si>
  <si>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</si>
  <si>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</si>
  <si>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</si>
  <si>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</si>
  <si>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</si>
  <si>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</si>
  <si>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</si>
  <si>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</si>
  <si>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</si>
  <si>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</si>
  <si>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</si>
  <si>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</si>
  <si>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</si>
  <si>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</si>
  <si>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</si>
  <si>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</si>
  <si>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</si>
  <si>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</si>
  <si>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</si>
  <si>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</si>
  <si>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</si>
  <si>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</si>
  <si>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</si>
  <si>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</si>
  <si>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</si>
  <si>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</si>
  <si>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</si>
  <si>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</si>
  <si>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</si>
  <si>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</si>
  <si>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</si>
  <si>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</si>
  <si>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</si>
  <si>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</si>
  <si>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</si>
  <si>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</si>
  <si>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</si>
  <si>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</si>
  <si>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</si>
  <si>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</si>
  <si>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</si>
  <si>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</si>
  <si>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</si>
  <si>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</si>
  <si>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</si>
  <si>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</si>
  <si>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</si>
  <si>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</si>
  <si>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</si>
  <si>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</si>
  <si>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</si>
  <si>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</si>
  <si>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</si>
  <si>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</si>
  <si>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</si>
  <si>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</si>
  <si>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</si>
  <si>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</si>
  <si>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</si>
  <si>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</si>
  <si>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</si>
  <si>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</si>
  <si>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</si>
  <si>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</si>
  <si>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</si>
  <si>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</si>
  <si>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</si>
  <si>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</si>
  <si>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</si>
  <si>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</si>
  <si>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</si>
  <si>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</si>
  <si>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</si>
  <si>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</si>
  <si>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</si>
  <si>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</si>
  <si>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</si>
  <si>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</si>
  <si>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</si>
  <si>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</si>
  <si>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</si>
  <si>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</si>
  <si>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</si>
  <si>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</si>
  <si>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</si>
  <si>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</si>
  <si>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</si>
  <si>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</si>
  <si>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</si>
  <si>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</si>
  <si>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</si>
  <si>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</si>
  <si>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</si>
  <si>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</si>
  <si>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</si>
  <si>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</si>
  <si>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</si>
  <si>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</si>
  <si>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</si>
  <si>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</si>
  <si>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</si>
  <si>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</si>
  <si>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</si>
  <si>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</si>
  <si>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</si>
  <si>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</si>
  <si>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</si>
  <si>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</si>
  <si>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</si>
  <si>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</si>
  <si>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</si>
  <si>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</si>
  <si>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</si>
  <si>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</si>
  <si>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</si>
  <si>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</si>
  <si>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</si>
  <si>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</si>
  <si>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</si>
  <si>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</si>
  <si>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</si>
  <si>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</si>
  <si>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</si>
  <si>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</si>
  <si>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</si>
  <si>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</si>
  <si>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</si>
  <si>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</si>
  <si>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</si>
  <si>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</si>
  <si>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</si>
  <si>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</si>
  <si>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</si>
  <si>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</si>
  <si>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</si>
  <si>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</si>
  <si>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</si>
  <si>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</si>
  <si>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</si>
  <si>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</si>
  <si>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</si>
  <si>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</si>
  <si>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</si>
  <si>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</si>
  <si>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</si>
  <si>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</si>
  <si>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</si>
  <si>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</si>
  <si>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</si>
  <si>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</si>
  <si>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</si>
  <si>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</si>
  <si>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</si>
  <si>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</si>
  <si>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</si>
  <si>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</si>
  <si>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</si>
  <si>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</si>
  <si>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</si>
  <si>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</si>
  <si>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</si>
  <si>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</si>
  <si>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</si>
  <si>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</si>
  <si>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</si>
  <si>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</si>
  <si>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</si>
  <si>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</si>
  <si>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</si>
  <si>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</si>
  <si>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</si>
  <si>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</si>
  <si>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</si>
  <si>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</si>
  <si>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</si>
  <si>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</si>
  <si>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</si>
  <si>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</si>
  <si>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</si>
  <si>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</si>
  <si>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</si>
  <si>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</si>
  <si>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</si>
  <si>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</si>
  <si>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</si>
  <si>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</si>
  <si>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</si>
  <si>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</si>
  <si>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</si>
  <si>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</si>
  <si>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</si>
  <si>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</si>
  <si>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</si>
  <si>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</si>
  <si>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</si>
  <si>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</si>
  <si>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</si>
  <si>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</si>
  <si>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</si>
  <si>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</si>
  <si>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</si>
  <si>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</si>
  <si>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</si>
  <si>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</si>
  <si>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</si>
  <si>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</si>
  <si>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</si>
  <si>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</si>
  <si>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</si>
  <si>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</si>
  <si>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</si>
  <si>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</si>
  <si>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</si>
  <si>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</si>
  <si>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</si>
  <si>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</si>
  <si>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</si>
  <si>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</si>
  <si>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</si>
  <si>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</si>
  <si>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</si>
  <si>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</si>
  <si>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</si>
  <si>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</si>
  <si>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</si>
  <si>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</si>
  <si>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</si>
  <si>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</si>
  <si>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</si>
  <si>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</si>
  <si>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</si>
  <si>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</si>
  <si>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</si>
  <si>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</si>
  <si>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</si>
  <si>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</si>
  <si>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</si>
  <si>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</si>
  <si>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</si>
  <si>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</si>
  <si>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</si>
  <si>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</si>
  <si>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</si>
  <si>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</si>
  <si>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</si>
  <si>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</si>
  <si>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</si>
  <si>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</si>
  <si>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</si>
  <si>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</si>
  <si>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</si>
  <si>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</si>
  <si>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</si>
  <si>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</si>
  <si>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</si>
  <si>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</si>
  <si>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</si>
  <si>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</si>
  <si>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</si>
  <si>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</si>
  <si>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</si>
  <si>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</si>
  <si>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</si>
  <si>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</si>
  <si>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</si>
  <si>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</si>
  <si>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</si>
  <si>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</si>
  <si>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</si>
  <si>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</si>
  <si>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</si>
  <si>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</si>
  <si>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</si>
  <si>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</si>
  <si>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</si>
  <si>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</si>
  <si>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</si>
  <si>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</si>
  <si>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</si>
  <si>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</si>
  <si>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</si>
  <si>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</si>
  <si>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</si>
  <si>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</si>
  <si>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</si>
  <si>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</si>
  <si>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</si>
  <si>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</si>
  <si>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</si>
  <si>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</si>
  <si>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</si>
  <si>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</si>
  <si>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</si>
  <si>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</si>
  <si>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</si>
  <si>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</si>
  <si>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</si>
  <si>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</si>
  <si>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</si>
  <si>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</si>
  <si>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</si>
  <si>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</si>
  <si>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</si>
  <si>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</si>
  <si>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</si>
  <si>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</si>
  <si>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</si>
  <si>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</si>
  <si>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</si>
  <si>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</si>
  <si>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</si>
  <si>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</si>
  <si>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</si>
  <si>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</si>
  <si>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</si>
  <si>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</si>
  <si>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</si>
  <si>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</si>
  <si>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</si>
  <si>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</si>
  <si>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</si>
  <si>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</si>
  <si>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</si>
  <si>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</si>
  <si>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</si>
  <si>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</si>
  <si>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</si>
  <si>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</si>
  <si>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</si>
  <si>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</si>
  <si>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</si>
  <si>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</si>
  <si>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</si>
  <si>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</si>
  <si>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</si>
  <si>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</si>
  <si>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</si>
  <si>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</si>
  <si>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</si>
  <si>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</si>
  <si>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</si>
  <si>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</si>
  <si>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</si>
  <si>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</si>
  <si>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</si>
  <si>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</si>
  <si>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</si>
  <si>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</si>
  <si>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</si>
  <si>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</si>
  <si>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</si>
  <si>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</si>
  <si>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</si>
  <si>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</si>
  <si>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</si>
  <si>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</si>
  <si>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</si>
  <si>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</si>
  <si>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</si>
  <si>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</si>
  <si>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</si>
  <si>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</si>
  <si>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</si>
  <si>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</si>
  <si>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</si>
  <si>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</si>
  <si>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</si>
  <si>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</si>
  <si>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</si>
  <si>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</si>
  <si>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</si>
  <si>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</si>
  <si>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</si>
  <si>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</si>
  <si>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</si>
  <si>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</si>
  <si>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</si>
  <si>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</si>
  <si>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</si>
  <si>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</si>
  <si>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</si>
  <si>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</si>
  <si>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</si>
  <si>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</si>
  <si>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</si>
  <si>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</si>
  <si>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</si>
  <si>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</si>
  <si>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</si>
  <si>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</si>
  <si>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</si>
  <si>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</si>
  <si>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</si>
  <si>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</si>
  <si>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</si>
  <si>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</si>
  <si>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</si>
  <si>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</si>
  <si>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</si>
  <si>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</si>
  <si>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</si>
  <si>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</si>
  <si>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</si>
  <si>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</si>
  <si>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</si>
  <si>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</si>
  <si>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</si>
  <si>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</si>
  <si>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</si>
  <si>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</si>
  <si>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</si>
  <si>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</si>
  <si>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</si>
  <si>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</si>
  <si>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</si>
  <si>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</si>
  <si>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</si>
  <si>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</si>
  <si>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</si>
  <si>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</si>
  <si>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</si>
  <si>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</si>
  <si>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</si>
  <si>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</si>
  <si>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</si>
  <si>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</si>
  <si>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</si>
  <si>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</si>
  <si>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</si>
  <si>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</si>
  <si>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</si>
  <si>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</si>
  <si>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</si>
  <si>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</si>
  <si>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</si>
  <si>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</si>
  <si>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</si>
  <si>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</si>
  <si>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</si>
  <si>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</si>
  <si>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</si>
  <si>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</si>
  <si>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</si>
  <si>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</si>
  <si>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</si>
  <si>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</si>
  <si>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</si>
  <si>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</si>
  <si>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</si>
  <si>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</si>
  <si>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</si>
  <si>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</si>
  <si>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</si>
  <si>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</si>
  <si>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</si>
  <si>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</si>
  <si>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</si>
  <si>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</si>
  <si>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</si>
  <si>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</si>
  <si>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</si>
  <si>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</si>
  <si>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</si>
  <si>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</si>
  <si>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</si>
  <si>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</si>
  <si>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</si>
  <si>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</si>
  <si>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</si>
  <si>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</si>
  <si>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</si>
  <si>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</si>
  <si>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</si>
  <si>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</si>
  <si>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</si>
  <si>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</si>
  <si>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</si>
  <si>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</si>
  <si>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</si>
  <si>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</si>
  <si>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</si>
  <si>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</si>
  <si>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</si>
  <si>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</si>
  <si>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</si>
  <si>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</si>
  <si>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</si>
  <si>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</si>
  <si>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</si>
  <si>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</si>
  <si>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</si>
  <si>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</si>
  <si>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</si>
  <si>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</si>
  <si>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</si>
  <si>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</si>
  <si>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</si>
  <si>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</si>
  <si>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</si>
  <si>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</si>
  <si>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</si>
  <si>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</si>
  <si>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</si>
  <si>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</si>
  <si>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</si>
  <si>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</si>
  <si>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</si>
  <si>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</si>
  <si>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</si>
  <si>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</si>
  <si>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</si>
  <si>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</si>
  <si>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</si>
  <si>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</si>
  <si>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</si>
  <si>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</si>
  <si>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</si>
  <si>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</si>
  <si>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</si>
  <si>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</si>
  <si>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</si>
  <si>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</si>
  <si>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</si>
  <si>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</si>
  <si>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</si>
  <si>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</si>
  <si>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</si>
  <si>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</si>
  <si>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</si>
  <si>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</si>
  <si>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</si>
  <si>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</si>
  <si>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</si>
  <si>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</si>
  <si>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</si>
  <si>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</si>
  <si>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</si>
  <si>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</si>
  <si>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</si>
  <si>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</si>
  <si>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</si>
  <si>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</si>
  <si>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</si>
  <si>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</si>
  <si>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</si>
  <si>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</si>
  <si>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</si>
  <si>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</si>
  <si>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</si>
  <si>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</si>
  <si>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</si>
  <si>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</si>
  <si>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</si>
  <si>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</si>
  <si>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</si>
  <si>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</si>
  <si>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</si>
  <si>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</si>
  <si>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</si>
  <si>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</si>
  <si>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</si>
  <si>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</si>
  <si>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</si>
  <si>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</si>
  <si>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</si>
  <si>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</si>
  <si>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</si>
  <si>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</si>
  <si>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</si>
  <si>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</si>
  <si>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</si>
  <si>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</si>
  <si>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</si>
  <si>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</si>
  <si>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</si>
  <si>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</si>
  <si>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</si>
  <si>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</si>
  <si>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</si>
  <si>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</si>
  <si>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</si>
  <si>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</si>
  <si>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</si>
  <si>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</si>
  <si>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</si>
  <si>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</si>
  <si>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</si>
  <si>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</si>
  <si>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</si>
  <si>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</si>
  <si>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</si>
  <si>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</si>
  <si>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</si>
  <si>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</si>
  <si>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</si>
  <si>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</si>
  <si>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</si>
  <si>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</si>
  <si>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</si>
  <si>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</si>
  <si>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</si>
  <si>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</si>
  <si>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</si>
  <si>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</si>
  <si>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</si>
  <si>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</si>
  <si>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</si>
  <si>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</si>
  <si>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</si>
  <si>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</si>
  <si>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</si>
  <si>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</si>
  <si>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</si>
  <si>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</si>
  <si>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</si>
  <si>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</si>
  <si>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</si>
  <si>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</si>
  <si>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</si>
  <si>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</si>
  <si>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</si>
  <si>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</si>
  <si>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</si>
  <si>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</si>
  <si>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</si>
  <si>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</si>
  <si>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</si>
  <si>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</si>
  <si>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</si>
  <si>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</si>
  <si>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</si>
  <si>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</si>
  <si>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</si>
  <si>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</si>
  <si>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</si>
  <si>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</si>
  <si>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</si>
  <si>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</si>
  <si>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</si>
  <si>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</si>
  <si>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</si>
  <si>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</si>
  <si>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</si>
  <si>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</si>
  <si>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</si>
  <si>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</si>
  <si>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</si>
  <si>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</si>
  <si>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</si>
  <si>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</si>
  <si>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</si>
  <si>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</si>
  <si>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</si>
  <si>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</si>
  <si>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</si>
  <si>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</si>
  <si>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</si>
  <si>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</si>
  <si>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</si>
  <si>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</si>
  <si>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</si>
  <si>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</si>
  <si>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</si>
  <si>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</si>
  <si>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</si>
  <si>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</si>
  <si>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</si>
  <si>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</si>
  <si>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</si>
  <si>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</si>
  <si>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</si>
  <si>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</si>
  <si>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</si>
  <si>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</si>
  <si>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</si>
  <si>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</si>
  <si>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</si>
  <si>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</si>
  <si>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</si>
  <si>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</si>
  <si>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</si>
  <si>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</si>
  <si>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</si>
  <si>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</si>
  <si>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</si>
  <si>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</si>
  <si>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</si>
  <si>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</si>
  <si>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</si>
  <si>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</si>
  <si>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</si>
  <si>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</si>
  <si>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</si>
  <si>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</si>
  <si>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</si>
  <si>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</si>
  <si>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</si>
  <si>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</si>
  <si>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</si>
  <si>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</si>
  <si>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</si>
  <si>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</si>
  <si>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</si>
  <si>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</si>
  <si>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</si>
  <si>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</si>
  <si>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</si>
  <si>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</si>
  <si>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</si>
  <si>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</si>
  <si>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</si>
  <si>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</si>
  <si>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</si>
  <si>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</si>
  <si>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</si>
  <si>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</si>
  <si>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</si>
  <si>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</si>
  <si>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</si>
  <si>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</si>
  <si>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</si>
  <si>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</si>
  <si>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</si>
  <si>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</si>
  <si>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</si>
  <si>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</si>
  <si>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</si>
  <si>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</si>
  <si>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</si>
  <si>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</si>
  <si>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</si>
  <si>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</si>
  <si>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</si>
  <si>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</si>
  <si>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</si>
  <si>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</si>
  <si>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</si>
  <si>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</si>
  <si>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</si>
  <si>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</si>
  <si>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</si>
  <si>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</si>
  <si>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</si>
  <si>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</si>
  <si>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</si>
  <si>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</si>
  <si>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</si>
  <si>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</si>
  <si>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</si>
  <si>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</si>
  <si>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</si>
  <si>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</si>
  <si>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</si>
  <si>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</si>
  <si>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</si>
  <si>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</si>
  <si>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</si>
  <si>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</si>
  <si>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</si>
  <si>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</si>
  <si>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</si>
  <si>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</si>
  <si>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</si>
  <si>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</si>
  <si>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</si>
  <si>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</si>
  <si>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</si>
  <si>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</si>
  <si>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</si>
  <si>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</si>
  <si>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</si>
  <si>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</si>
  <si>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</si>
  <si>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</si>
  <si>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</si>
  <si>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</si>
  <si>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</si>
  <si>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</si>
  <si>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</si>
  <si>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</si>
  <si>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</si>
  <si>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</si>
  <si>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</si>
  <si>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</si>
  <si>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</si>
  <si>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</si>
  <si>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</si>
  <si>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</si>
  <si>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</si>
  <si>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</si>
  <si>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</si>
  <si>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</si>
  <si>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</si>
  <si>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</si>
  <si>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</si>
  <si>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</si>
  <si>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</si>
  <si>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</si>
  <si>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</si>
  <si>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</si>
  <si>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</si>
  <si>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</si>
  <si>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</si>
  <si>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</si>
  <si>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</si>
  <si>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</si>
  <si>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</si>
  <si>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</si>
  <si>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</si>
  <si>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</si>
  <si>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</si>
  <si>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</si>
  <si>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</si>
  <si>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</si>
  <si>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</si>
  <si>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</si>
  <si>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</si>
  <si>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</si>
  <si>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</si>
  <si>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</si>
  <si>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</si>
  <si>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</si>
  <si>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</si>
  <si>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</si>
  <si>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</si>
  <si>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</si>
  <si>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</si>
  <si>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</si>
  <si>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</si>
  <si>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</si>
  <si>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</si>
  <si>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</si>
  <si>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</si>
  <si>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</si>
  <si>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</si>
  <si>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</si>
  <si>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</si>
  <si>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</si>
  <si>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</si>
  <si>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</si>
  <si>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</si>
  <si>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</si>
  <si>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</si>
  <si>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</si>
  <si>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</si>
  <si>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</si>
  <si>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</si>
  <si>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</si>
  <si>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</si>
  <si>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</si>
  <si>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</si>
  <si>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</si>
  <si>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</si>
  <si>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</si>
  <si>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</si>
  <si>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</si>
  <si>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</si>
  <si>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</si>
  <si>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</si>
  <si>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</si>
  <si>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</si>
  <si>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</si>
  <si>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</si>
  <si>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</si>
  <si>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</si>
  <si>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</si>
  <si>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</si>
  <si>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</si>
  <si>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</si>
  <si>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</si>
  <si>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</si>
  <si>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</si>
  <si>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</si>
  <si>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</si>
  <si>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</si>
  <si>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</si>
  <si>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</si>
  <si>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</si>
  <si>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</si>
  <si>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</si>
  <si>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</si>
  <si>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</si>
  <si>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</si>
  <si>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</si>
  <si>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</si>
  <si>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</si>
  <si>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</si>
  <si>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</si>
  <si>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</si>
  <si>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</si>
  <si>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</si>
  <si>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</si>
  <si>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</si>
  <si>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</si>
  <si>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</si>
  <si>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</si>
  <si>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</si>
  <si>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</si>
  <si>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</si>
  <si>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</si>
  <si>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</si>
  <si>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</si>
  <si>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</si>
  <si>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</si>
  <si>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</si>
  <si>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</si>
  <si>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</si>
  <si>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</si>
  <si>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</si>
  <si>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</si>
  <si>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</si>
  <si>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</si>
  <si>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</si>
  <si>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</si>
  <si>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</si>
  <si>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</si>
  <si>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</si>
  <si>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</si>
  <si>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</si>
  <si>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</si>
  <si>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</si>
  <si>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</si>
  <si>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</si>
  <si>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</si>
  <si>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</si>
  <si>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</si>
  <si>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</si>
  <si>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</si>
  <si>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</si>
  <si>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</si>
  <si>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</si>
  <si>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</si>
  <si>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</si>
  <si>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</si>
  <si>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</si>
  <si>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</si>
  <si>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</si>
  <si>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</si>
  <si>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</si>
  <si>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</si>
  <si>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</si>
  <si>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</si>
  <si>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</si>
  <si>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</si>
  <si>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</si>
  <si>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</si>
  <si>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</si>
  <si>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</si>
  <si>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</si>
  <si>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</si>
  <si>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</si>
  <si>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</si>
  <si>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</si>
  <si>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</si>
  <si>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</si>
  <si>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</si>
  <si>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</si>
  <si>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</si>
  <si>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</si>
  <si>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</si>
  <si>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</si>
  <si>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</si>
  <si>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</si>
  <si>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</si>
  <si>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</si>
  <si>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</si>
  <si>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</si>
  <si>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</si>
  <si>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</si>
  <si>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</si>
  <si>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</si>
  <si>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</si>
  <si>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</si>
  <si>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</si>
  <si>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</si>
  <si>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</si>
  <si>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</si>
  <si>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</si>
  <si>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</si>
  <si>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</si>
  <si>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</si>
  <si>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</si>
  <si>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</si>
  <si>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</si>
  <si>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</si>
  <si>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</si>
  <si>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</si>
  <si>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</si>
  <si>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</si>
  <si>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</si>
  <si>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</si>
  <si>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</si>
  <si>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</si>
  <si>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</si>
  <si>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</si>
  <si>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</si>
  <si>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</si>
  <si>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</si>
  <si>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</si>
  <si>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</si>
  <si>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</si>
  <si>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</si>
  <si>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</si>
  <si>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</si>
  <si>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</si>
  <si>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</si>
  <si>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</si>
  <si>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</si>
  <si>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</si>
  <si>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</si>
  <si>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</si>
  <si>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</si>
  <si>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</si>
  <si>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</si>
  <si>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</si>
  <si>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</si>
  <si>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</si>
  <si>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</si>
  <si>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</si>
  <si>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</si>
  <si>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</si>
  <si>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</si>
  <si>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</si>
  <si>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</si>
  <si>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</si>
  <si>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</si>
  <si>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</si>
  <si>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</si>
  <si>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</si>
  <si>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</si>
  <si>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</si>
  <si>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</si>
  <si>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</si>
  <si>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</si>
  <si>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</si>
  <si>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</si>
  <si>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</si>
  <si>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</si>
  <si>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</si>
  <si>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</si>
  <si>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</si>
  <si>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</si>
  <si>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</si>
  <si>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</si>
  <si>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</si>
  <si>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</si>
  <si>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</si>
  <si>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</si>
  <si>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</si>
  <si>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</si>
  <si>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</si>
  <si>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</si>
  <si>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</si>
  <si>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</si>
  <si>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</si>
  <si>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</si>
  <si>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</si>
  <si>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</si>
  <si>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</si>
  <si>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</si>
  <si>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</si>
  <si>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</si>
  <si>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</si>
  <si>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</si>
  <si>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</si>
  <si>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</si>
  <si>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</si>
  <si>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</si>
  <si>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</si>
  <si>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</si>
  <si>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</si>
  <si>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</si>
  <si>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</si>
  <si>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</si>
  <si>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</si>
  <si>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</si>
  <si>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</si>
  <si>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</si>
  <si>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</si>
  <si>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</si>
  <si>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</si>
  <si>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</si>
  <si>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</si>
  <si>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</si>
  <si>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</si>
  <si>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</si>
  <si>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</si>
  <si>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</si>
  <si>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</si>
  <si>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</si>
  <si>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</si>
  <si>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</si>
  <si>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</si>
  <si>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</si>
  <si>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</si>
  <si>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</si>
  <si>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</si>
  <si>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</si>
  <si>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</si>
  <si>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</si>
  <si>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</si>
  <si>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</si>
  <si>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</si>
  <si>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</si>
  <si>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</si>
  <si>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</si>
  <si>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</si>
  <si>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</si>
  <si>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</si>
  <si>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</si>
  <si>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</si>
  <si>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</si>
  <si>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</si>
  <si>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</si>
  <si>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</si>
  <si>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</si>
  <si>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</si>
  <si>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</si>
  <si>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</si>
  <si>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</si>
  <si>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</si>
  <si>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</si>
  <si>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</si>
  <si>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</si>
  <si>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</si>
  <si>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</si>
  <si>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</si>
  <si>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</si>
  <si>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</si>
  <si>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</si>
  <si>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</si>
  <si>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</si>
  <si>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</si>
  <si>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</si>
  <si>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</si>
  <si>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</si>
  <si>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</si>
  <si>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</si>
  <si>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</si>
  <si>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</si>
  <si>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</si>
  <si>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</si>
  <si>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</si>
  <si>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</si>
  <si>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</si>
  <si>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</si>
  <si>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</si>
  <si>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</si>
  <si>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</si>
  <si>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</si>
  <si>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</si>
  <si>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</si>
  <si>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</si>
  <si>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</si>
  <si>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</si>
  <si>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</si>
  <si>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</si>
  <si>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</si>
  <si>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</si>
  <si>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</si>
  <si>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</si>
  <si>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</si>
  <si>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</si>
  <si>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</si>
  <si>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</si>
  <si>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</si>
  <si>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</si>
  <si>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</si>
  <si>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</si>
  <si>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</si>
  <si>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</si>
  <si>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</si>
  <si>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</si>
  <si>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</si>
  <si>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</si>
  <si>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</si>
  <si>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</si>
  <si>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</si>
  <si>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</si>
  <si>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</si>
  <si>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</si>
  <si>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</si>
  <si>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</si>
  <si>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</si>
  <si>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</si>
  <si>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</si>
  <si>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</si>
  <si>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</si>
  <si>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</si>
  <si>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</si>
  <si>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</si>
  <si>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</si>
  <si>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</si>
  <si>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</si>
  <si>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</si>
  <si>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</si>
  <si>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</si>
  <si>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</si>
  <si>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</si>
  <si>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</si>
  <si>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</si>
  <si>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</si>
  <si>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</si>
  <si>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</si>
  <si>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</si>
  <si>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</si>
  <si>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</si>
  <si>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</si>
  <si>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</si>
  <si>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</si>
  <si>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</si>
  <si>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</si>
  <si>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</si>
  <si>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</si>
  <si>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</si>
  <si>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</si>
  <si>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</si>
  <si>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</si>
  <si>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</si>
  <si>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</si>
  <si>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</si>
  <si>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</si>
  <si>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</si>
  <si>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</si>
  <si>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</si>
  <si>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</si>
  <si>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</si>
  <si>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</si>
  <si>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</si>
  <si>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</si>
  <si>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</si>
  <si>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</si>
  <si>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</si>
  <si>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</si>
  <si>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</si>
  <si>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</si>
  <si>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</si>
  <si>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</si>
  <si>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</si>
  <si>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</si>
  <si>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</si>
  <si>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</si>
  <si>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</si>
  <si>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</si>
  <si>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</si>
  <si>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</si>
  <si>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</si>
  <si>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</si>
  <si>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</si>
  <si>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</si>
  <si>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</si>
  <si>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</si>
  <si>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</si>
  <si>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</si>
  <si>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</si>
  <si>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</si>
  <si>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</si>
  <si>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</si>
  <si>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</si>
  <si>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</si>
  <si>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</si>
  <si>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</si>
  <si>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</si>
  <si>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</si>
  <si>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</si>
  <si>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</si>
  <si>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</si>
  <si>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</si>
  <si>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</si>
  <si>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</si>
  <si>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</si>
  <si>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</si>
  <si>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</si>
  <si>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</si>
  <si>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</si>
  <si>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</si>
  <si>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</si>
  <si>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</si>
  <si>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</si>
  <si>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</si>
  <si>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</si>
  <si>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</si>
  <si>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</si>
  <si>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</si>
  <si>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</si>
  <si>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</si>
  <si>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</si>
  <si>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</si>
  <si>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</si>
  <si>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</si>
  <si>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</si>
  <si>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</si>
  <si>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</si>
  <si>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</si>
  <si>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</si>
  <si>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</si>
  <si>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</si>
  <si>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</si>
  <si>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</si>
  <si>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</si>
  <si>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</si>
  <si>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</si>
  <si>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</si>
  <si>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</si>
  <si>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</si>
  <si>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</si>
  <si>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</si>
  <si>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</si>
  <si>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</si>
  <si>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</si>
  <si>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</si>
  <si>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</si>
  <si>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</si>
  <si>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</si>
  <si>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</si>
  <si>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</si>
  <si>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</si>
  <si>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</si>
  <si>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</si>
  <si>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</si>
  <si>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</si>
  <si>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</si>
  <si>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</si>
  <si>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</si>
  <si>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</si>
  <si>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</si>
  <si>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</si>
  <si>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</si>
  <si>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</si>
  <si>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</si>
  <si>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</si>
  <si>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</si>
  <si>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</si>
  <si>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</si>
  <si>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</si>
  <si>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</si>
  <si>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</si>
  <si>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</si>
  <si>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</si>
  <si>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</si>
  <si>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</si>
  <si>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</si>
  <si>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</si>
  <si>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</si>
  <si>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</si>
  <si>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</si>
  <si>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</si>
  <si>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</si>
  <si>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</si>
  <si>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</si>
  <si>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</si>
  <si>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</si>
  <si>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</si>
  <si>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</si>
  <si>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</si>
  <si>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</si>
  <si>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</si>
  <si>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</si>
  <si>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</si>
  <si>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</si>
  <si>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</si>
  <si>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</si>
  <si>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</si>
  <si>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</si>
  <si>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</si>
  <si>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</si>
  <si>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</si>
  <si>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</si>
  <si>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</si>
  <si>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</si>
  <si>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</si>
  <si>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</si>
  <si>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</si>
  <si>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</si>
  <si>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</si>
  <si>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</si>
  <si>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</si>
  <si>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</si>
  <si>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</si>
  <si>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</si>
  <si>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</si>
  <si>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</si>
  <si>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</si>
  <si>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</si>
  <si>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</si>
  <si>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</si>
  <si>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</si>
  <si>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</si>
  <si>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</si>
  <si>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</si>
  <si>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</si>
  <si>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</si>
  <si>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</si>
  <si>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</si>
  <si>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</si>
  <si>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</si>
  <si>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</si>
  <si>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</si>
  <si>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</si>
  <si>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</si>
  <si>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</si>
  <si>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</si>
  <si>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</si>
  <si>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</si>
  <si>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</si>
  <si>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</si>
  <si>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</si>
  <si>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</si>
  <si>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</si>
  <si>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</si>
  <si>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</si>
  <si>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</si>
  <si>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</si>
  <si>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</si>
  <si>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</si>
  <si>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</si>
  <si>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</si>
  <si>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</si>
  <si>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</si>
  <si>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</si>
  <si>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</si>
  <si>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</si>
  <si>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</si>
  <si>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</si>
  <si>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</si>
  <si>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</si>
  <si>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</si>
  <si>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</si>
  <si>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</si>
  <si>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</si>
  <si>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</si>
  <si>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</si>
  <si>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</si>
  <si>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</si>
  <si>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</si>
  <si>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</si>
  <si>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</si>
  <si>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</si>
  <si>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</si>
  <si>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</si>
  <si>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</si>
  <si>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</si>
  <si>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</si>
  <si>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</si>
  <si>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</si>
  <si>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</si>
  <si>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</si>
  <si>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</si>
  <si>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</si>
  <si>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</si>
  <si>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</si>
  <si>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</si>
  <si>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</si>
  <si>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</si>
  <si>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</si>
  <si>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</si>
  <si>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</si>
  <si>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</si>
  <si>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</si>
  <si>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</si>
  <si>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</si>
  <si>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</si>
  <si>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</si>
  <si>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</si>
  <si>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</si>
  <si>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</si>
  <si>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</si>
  <si>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</si>
  <si>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</si>
  <si>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</si>
  <si>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</si>
  <si>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</si>
  <si>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</si>
  <si>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</si>
  <si>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</si>
  <si>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</si>
  <si>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</si>
  <si>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</si>
  <si>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</si>
  <si>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</si>
  <si>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</si>
  <si>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</si>
  <si>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</si>
  <si>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</si>
  <si>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</si>
  <si>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</si>
  <si>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</si>
  <si>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</si>
  <si>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</si>
  <si>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</si>
  <si>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</si>
  <si>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</si>
  <si>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</si>
  <si>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</si>
  <si>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</si>
  <si>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</si>
  <si>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</si>
  <si>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</si>
  <si>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</si>
  <si>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</si>
  <si>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</si>
  <si>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</si>
  <si>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</si>
  <si>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</si>
  <si>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</si>
  <si>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</si>
  <si>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</si>
  <si>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</si>
  <si>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</si>
  <si>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</si>
  <si>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</si>
  <si>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</si>
  <si>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</si>
  <si>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</si>
  <si>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</si>
  <si>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</si>
  <si>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</si>
  <si>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</si>
  <si>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</si>
  <si>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</si>
  <si>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</si>
  <si>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</si>
  <si>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</si>
  <si>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</si>
  <si>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</si>
  <si>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</si>
  <si>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</si>
  <si>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</si>
  <si>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</si>
  <si>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</si>
  <si>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</si>
  <si>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</si>
  <si>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</si>
  <si>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</si>
  <si>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</si>
  <si>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</si>
  <si>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</si>
  <si>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</si>
  <si>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</si>
  <si>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</si>
  <si>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</si>
  <si>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</si>
  <si>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</si>
  <si>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</si>
  <si>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</si>
  <si>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</si>
  <si>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</si>
  <si>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</si>
  <si>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</si>
  <si>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</si>
  <si>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</si>
  <si>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</si>
  <si>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</si>
  <si>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</si>
  <si>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</si>
  <si>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</si>
  <si>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</si>
  <si>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</si>
  <si>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</si>
  <si>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</si>
  <si>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</si>
  <si>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</si>
  <si>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</si>
  <si>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</si>
  <si>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</si>
  <si>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</si>
  <si>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</si>
  <si>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</si>
  <si>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</si>
  <si>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</si>
  <si>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</si>
  <si>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</si>
  <si>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</si>
  <si>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</si>
  <si>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</si>
  <si>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</si>
  <si>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</si>
  <si>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</si>
  <si>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</si>
  <si>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</si>
  <si>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</si>
  <si>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</si>
  <si>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</si>
  <si>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</si>
  <si>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</si>
  <si>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</si>
  <si>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</si>
  <si>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</si>
  <si>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</si>
  <si>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</si>
  <si>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</si>
  <si>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</si>
  <si>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</si>
  <si>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</si>
  <si>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</si>
  <si>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</si>
  <si>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</si>
  <si>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</si>
  <si>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</si>
  <si>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</si>
  <si>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</si>
  <si>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</si>
  <si>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</si>
  <si>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</si>
  <si>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</si>
  <si>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</si>
  <si>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</si>
  <si>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</si>
  <si>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</si>
  <si>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</si>
  <si>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</si>
  <si>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</si>
  <si>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</si>
  <si>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</si>
  <si>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</si>
  <si>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</si>
  <si>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</si>
  <si>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</si>
  <si>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</si>
  <si>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</si>
  <si>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</si>
  <si>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</si>
  <si>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</si>
  <si>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</si>
  <si>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</si>
  <si>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</si>
  <si>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</si>
  <si>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</si>
  <si>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</si>
  <si>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</si>
  <si>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</si>
  <si>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</si>
  <si>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</si>
  <si>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</si>
  <si>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</si>
  <si>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</si>
  <si>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</si>
  <si>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</si>
  <si>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</si>
  <si>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</si>
  <si>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</si>
  <si>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</si>
  <si>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</si>
  <si>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</si>
  <si>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</si>
  <si>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</si>
  <si>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</si>
  <si>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</si>
  <si>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</si>
  <si>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</si>
  <si>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</si>
  <si>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</si>
  <si>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</si>
  <si>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</si>
  <si>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</si>
  <si>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</si>
  <si>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</si>
  <si>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</si>
  <si>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</si>
  <si>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</si>
  <si>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</si>
  <si>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</si>
  <si>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</si>
  <si>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</si>
  <si>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</si>
  <si>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</si>
  <si>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</si>
  <si>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</si>
  <si>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</si>
  <si>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</si>
  <si>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</si>
  <si>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</si>
  <si>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</si>
  <si>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</si>
  <si>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</si>
  <si>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</si>
  <si>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</si>
  <si>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</si>
  <si>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</si>
  <si>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</si>
  <si>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</si>
  <si>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</si>
  <si>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</si>
  <si>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</si>
  <si>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</si>
  <si>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</si>
  <si>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</si>
  <si>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</si>
  <si>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</si>
  <si>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</si>
  <si>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</si>
  <si>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</si>
  <si>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</si>
  <si>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</si>
  <si>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</si>
  <si>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</si>
  <si>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</si>
  <si>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</si>
  <si>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</si>
  <si>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</si>
  <si>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</si>
  <si>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</si>
  <si>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</si>
  <si>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</si>
  <si>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</si>
  <si>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</si>
  <si>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</si>
  <si>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</si>
  <si>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</si>
  <si>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</si>
  <si>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</si>
  <si>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</si>
  <si>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</si>
  <si>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</si>
  <si>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</si>
  <si>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</si>
  <si>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</si>
  <si>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</si>
  <si>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</si>
  <si>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</si>
  <si>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</si>
  <si>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</si>
  <si>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</si>
  <si>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</si>
  <si>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</si>
  <si>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</si>
  <si>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</si>
  <si>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</si>
  <si>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</si>
  <si>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</si>
  <si>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</si>
  <si>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</si>
  <si>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</si>
  <si>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</si>
  <si>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</si>
  <si>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</si>
  <si>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</si>
  <si>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</si>
  <si>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</si>
  <si>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</si>
  <si>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</si>
  <si>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</si>
  <si>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</si>
  <si>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</si>
  <si>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</si>
  <si>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</si>
  <si>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</si>
  <si>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</si>
  <si>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</si>
  <si>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</si>
  <si>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</si>
  <si>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</si>
  <si>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</si>
  <si>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</si>
  <si>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</si>
  <si>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</si>
  <si>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</si>
  <si>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</si>
  <si>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</si>
  <si>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</si>
  <si>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</si>
  <si>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</si>
  <si>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</si>
  <si>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</si>
  <si>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</si>
  <si>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</si>
  <si>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</si>
  <si>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</si>
  <si>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</si>
  <si>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</si>
  <si>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</si>
  <si>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</si>
  <si>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</si>
  <si>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</si>
  <si>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</si>
  <si>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</si>
  <si>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</si>
  <si>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</si>
  <si>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</si>
  <si>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</si>
  <si>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</si>
  <si>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</si>
  <si>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</si>
  <si>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</si>
  <si>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</si>
  <si>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</si>
  <si>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</si>
  <si>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</si>
  <si>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</si>
  <si>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</si>
  <si>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</si>
  <si>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</si>
  <si>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</si>
  <si>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</si>
  <si>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</si>
  <si>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</si>
  <si>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</si>
  <si>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</si>
  <si>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</si>
  <si>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</si>
  <si>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</si>
  <si>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</si>
  <si>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</si>
  <si>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</si>
  <si>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</si>
  <si>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</si>
  <si>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</si>
  <si>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</si>
  <si>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</si>
  <si>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</si>
  <si>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</si>
  <si>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</si>
  <si>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</si>
  <si>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</si>
  <si>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</si>
  <si>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</si>
  <si>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</si>
  <si>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</si>
  <si>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</si>
  <si>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</si>
  <si>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</si>
  <si>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</si>
  <si>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</si>
  <si>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</si>
  <si>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</si>
  <si>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</si>
  <si>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</si>
  <si>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</si>
  <si>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</si>
  <si>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</si>
  <si>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</si>
  <si>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</si>
  <si>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</si>
  <si>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</si>
  <si>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</si>
  <si>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</si>
  <si>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</si>
  <si>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</si>
  <si>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</si>
  <si>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</si>
  <si>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</si>
  <si>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</si>
  <si>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</si>
  <si>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</si>
  <si>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</si>
  <si>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</si>
  <si>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</si>
  <si>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</si>
  <si>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</si>
  <si>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</si>
  <si>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</si>
  <si>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</si>
  <si>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</si>
  <si>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</si>
  <si>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</si>
  <si>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</si>
  <si>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</si>
  <si>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</si>
  <si>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</si>
  <si>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</si>
  <si>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</si>
  <si>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</si>
  <si>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</si>
  <si>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</si>
  <si>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</si>
  <si>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</si>
  <si>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</si>
  <si>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</si>
  <si>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</si>
  <si>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</si>
  <si>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</si>
  <si>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</si>
  <si>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</si>
  <si>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</si>
  <si>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</si>
  <si>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</si>
  <si>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</si>
  <si>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</si>
  <si>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</si>
  <si>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</si>
  <si>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</si>
  <si>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</si>
  <si>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</si>
  <si>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</si>
  <si>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</si>
  <si>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</si>
  <si>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</si>
  <si>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</si>
  <si>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</si>
  <si>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</si>
  <si>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</si>
  <si>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</si>
  <si>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</si>
  <si>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</si>
  <si>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</si>
  <si>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</si>
  <si>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</si>
  <si>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</si>
  <si>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</si>
  <si>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</si>
  <si>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</si>
  <si>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</si>
  <si>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</si>
  <si>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</si>
  <si>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</si>
  <si>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</si>
  <si>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</si>
  <si>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</si>
  <si>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</si>
  <si>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</si>
  <si>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</si>
  <si>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</si>
  <si>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</si>
  <si>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</si>
  <si>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</si>
  <si>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</si>
  <si>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</si>
  <si>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</si>
  <si>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</si>
  <si>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</si>
  <si>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</si>
  <si>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</si>
  <si>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</si>
  <si>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</si>
  <si>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</si>
  <si>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</si>
  <si>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</si>
  <si>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</si>
  <si>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</si>
  <si>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</si>
  <si>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</si>
  <si>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</si>
  <si>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</si>
  <si>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</si>
  <si>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</si>
  <si>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</si>
  <si>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</si>
  <si>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</si>
  <si>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</si>
  <si>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</si>
  <si>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</si>
  <si>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</si>
  <si>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</si>
  <si>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</si>
  <si>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</si>
  <si>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</si>
  <si>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</si>
  <si>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</si>
  <si>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</si>
  <si>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</si>
  <si>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</si>
  <si>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</si>
  <si>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</si>
  <si>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</si>
  <si>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</si>
  <si>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</si>
  <si>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</si>
  <si>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</si>
  <si>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</si>
  <si>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</si>
  <si>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</si>
  <si>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</si>
  <si>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</si>
  <si>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</si>
  <si>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</si>
  <si>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</si>
  <si>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</si>
  <si>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</si>
  <si>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</si>
  <si>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</si>
  <si>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</si>
  <si>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</si>
  <si>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</si>
  <si>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</si>
  <si>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</si>
  <si>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</si>
  <si>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</si>
  <si>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</si>
  <si>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</si>
  <si>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</si>
  <si>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</si>
  <si>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</si>
  <si>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</si>
  <si>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</si>
  <si>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</si>
  <si>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</si>
  <si>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</si>
  <si>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</si>
  <si>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</si>
  <si>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</si>
  <si>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</si>
  <si>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</si>
  <si>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</si>
  <si>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</si>
  <si>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</si>
  <si>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</si>
  <si>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</si>
  <si>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</si>
  <si>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</si>
  <si>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</si>
  <si>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</si>
  <si>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</si>
  <si>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</si>
  <si>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</si>
  <si>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</si>
  <si>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</si>
  <si>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</si>
  <si>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</si>
  <si>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</si>
  <si>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</si>
  <si>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</si>
  <si>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</si>
  <si>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</si>
  <si>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</si>
  <si>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</si>
  <si>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</si>
  <si>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</si>
  <si>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</si>
  <si>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</si>
  <si>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</si>
  <si>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</si>
  <si>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</si>
  <si>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</si>
  <si>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</si>
  <si>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</si>
  <si>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</si>
  <si>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</si>
  <si>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</si>
  <si>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</si>
  <si>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</si>
  <si>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</si>
  <si>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</si>
  <si>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</si>
  <si>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</si>
  <si>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</si>
  <si>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</si>
  <si>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</si>
  <si>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</si>
  <si>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</si>
  <si>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</si>
  <si>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</si>
  <si>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</si>
  <si>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</si>
  <si>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</si>
  <si>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</si>
  <si>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</si>
  <si>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</si>
  <si>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</si>
  <si>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</si>
  <si>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</si>
  <si>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</si>
  <si>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</si>
  <si>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</si>
  <si>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</si>
  <si>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</si>
  <si>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</si>
  <si>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</si>
  <si>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</si>
  <si>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</si>
  <si>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</si>
  <si>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</si>
  <si>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</si>
  <si>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</si>
  <si>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</si>
  <si>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</si>
  <si>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</si>
  <si>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</si>
  <si>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</si>
  <si>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</si>
  <si>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</si>
  <si>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</si>
  <si>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</si>
  <si>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</si>
  <si>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</si>
  <si>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</si>
  <si>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</si>
  <si>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</si>
  <si>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</si>
  <si>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</si>
  <si>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</si>
  <si>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</si>
  <si>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</si>
  <si>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</si>
  <si>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</si>
  <si>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</si>
  <si>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</si>
  <si>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</si>
  <si>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</si>
  <si>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</si>
  <si>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</si>
  <si>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</si>
  <si>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</si>
  <si>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</si>
  <si>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</si>
  <si>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</si>
  <si>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</si>
  <si>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</si>
  <si>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</si>
  <si>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</si>
  <si>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</si>
  <si>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</si>
  <si>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</si>
  <si>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</si>
  <si>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</si>
  <si>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</si>
  <si>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</si>
  <si>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</si>
  <si>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</si>
  <si>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</si>
  <si>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</si>
  <si>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</si>
  <si>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</si>
  <si>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</si>
  <si>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</si>
  <si>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</si>
  <si>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</si>
  <si>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</si>
  <si>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</si>
  <si>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</si>
  <si>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</si>
  <si>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</si>
  <si>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</si>
  <si>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</si>
  <si>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</si>
  <si>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</si>
  <si>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</si>
  <si>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</si>
  <si>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</si>
  <si>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</si>
  <si>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</si>
  <si>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</si>
  <si>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</si>
  <si>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</si>
  <si>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</si>
  <si>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</si>
  <si>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</si>
  <si>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</si>
  <si>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</si>
  <si>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</si>
  <si>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</si>
  <si>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</si>
  <si>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</si>
  <si>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</si>
  <si>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</si>
  <si>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</si>
  <si>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</si>
  <si>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</si>
  <si>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</si>
  <si>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</si>
  <si>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</si>
  <si>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</si>
  <si>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</si>
  <si>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</si>
  <si>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</si>
  <si>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</si>
  <si>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</si>
  <si>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</si>
  <si>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</si>
  <si>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</si>
  <si>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</si>
  <si>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</si>
  <si>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</si>
  <si>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</si>
  <si>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</si>
  <si>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</si>
  <si>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</si>
  <si>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</si>
  <si>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</si>
  <si>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</si>
  <si>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</si>
  <si>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</si>
  <si>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</si>
  <si>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</si>
  <si>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</si>
  <si>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</si>
  <si>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</si>
  <si>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</si>
  <si>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</si>
  <si>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</si>
  <si>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</si>
  <si>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</si>
  <si>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</si>
  <si>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</si>
  <si>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</si>
  <si>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</si>
  <si>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</si>
  <si>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</si>
  <si>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</si>
  <si>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</si>
  <si>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</si>
  <si>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</si>
  <si>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</si>
  <si>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</si>
  <si>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</si>
  <si>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</si>
  <si>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</si>
  <si>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</si>
  <si>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</si>
  <si>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</si>
  <si>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</si>
  <si>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</si>
  <si>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</si>
  <si>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</si>
  <si>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</si>
  <si>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</si>
  <si>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</si>
  <si>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</si>
  <si>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</si>
  <si>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</si>
  <si>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</si>
  <si>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</si>
  <si>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</si>
  <si>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</si>
  <si>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</si>
  <si>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</si>
  <si>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</si>
  <si>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</si>
  <si>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</si>
  <si>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</si>
  <si>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</si>
  <si>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</si>
  <si>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</si>
  <si>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</si>
  <si>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</si>
  <si>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</si>
  <si>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</si>
  <si>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</si>
  <si>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</si>
  <si>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</si>
  <si>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</si>
  <si>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</si>
  <si>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</si>
  <si>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</si>
  <si>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</si>
  <si>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</si>
  <si>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</si>
  <si>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</si>
  <si>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</si>
  <si>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</si>
  <si>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</si>
  <si>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</si>
  <si>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</si>
  <si>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</si>
  <si>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</si>
  <si>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</si>
  <si>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</si>
  <si>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</si>
  <si>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</si>
  <si>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</si>
  <si>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</si>
  <si>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</si>
  <si>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</si>
  <si>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</si>
  <si>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</si>
  <si>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</si>
  <si>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</si>
  <si>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</si>
  <si>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</si>
  <si>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</si>
  <si>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</si>
  <si>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</si>
  <si>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</si>
  <si>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</si>
  <si>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</si>
  <si>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</si>
  <si>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</si>
  <si>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</si>
  <si>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</si>
  <si>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</si>
  <si>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</si>
  <si>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</si>
  <si>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</si>
  <si>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</si>
  <si>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</si>
  <si>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</si>
  <si>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</si>
  <si>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</si>
  <si>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</si>
  <si>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</si>
  <si>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</si>
  <si>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</si>
  <si>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</si>
  <si>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</si>
  <si>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</si>
  <si>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</si>
  <si>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</si>
  <si>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</si>
  <si>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</si>
  <si>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</si>
  <si>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</si>
  <si>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</si>
  <si>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</si>
  <si>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</si>
  <si>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</si>
  <si>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</si>
  <si>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</si>
  <si>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</si>
  <si>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</si>
  <si>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</si>
  <si>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</si>
  <si>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</si>
  <si>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</si>
  <si>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</si>
  <si>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</si>
  <si>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</si>
  <si>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</si>
  <si>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</si>
  <si>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</si>
  <si>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</si>
  <si>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</si>
  <si>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</si>
  <si>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</si>
  <si>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</si>
  <si>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</si>
  <si>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</si>
  <si>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</si>
  <si>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</si>
  <si>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</si>
  <si>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</si>
  <si>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</si>
  <si>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</si>
  <si>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</si>
  <si>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</si>
  <si>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</si>
  <si>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</si>
  <si>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</si>
  <si>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</si>
  <si>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</si>
  <si>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</si>
  <si>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</si>
  <si>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</si>
  <si>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</si>
  <si>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</si>
  <si>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</si>
  <si>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</si>
  <si>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</si>
  <si>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</si>
  <si>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</si>
  <si>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</si>
  <si>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</si>
  <si>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</si>
  <si>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</si>
  <si>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</si>
  <si>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</si>
  <si>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</si>
  <si>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</si>
  <si>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</si>
  <si>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</si>
  <si>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</si>
  <si>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</si>
  <si>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</si>
  <si>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</si>
  <si>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</si>
  <si>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</si>
  <si>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</si>
  <si>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</si>
  <si>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</si>
  <si>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</si>
  <si>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</si>
  <si>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</si>
  <si>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</si>
  <si>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</si>
  <si>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</si>
  <si>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</si>
  <si>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</si>
  <si>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</si>
  <si>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</si>
  <si>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</si>
  <si>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</si>
  <si>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</si>
  <si>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</si>
  <si>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</si>
  <si>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</si>
  <si>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</si>
  <si>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</si>
  <si>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</si>
  <si>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</si>
  <si>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</si>
  <si>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</si>
  <si>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</si>
  <si>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</si>
  <si>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</si>
  <si>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</si>
  <si>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</si>
  <si>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</si>
  <si>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</si>
  <si>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</si>
  <si>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</si>
  <si>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</si>
  <si>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</si>
  <si>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</si>
  <si>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</si>
  <si>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</si>
  <si>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</si>
  <si>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</si>
  <si>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</si>
  <si>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</si>
  <si>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</si>
  <si>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</si>
  <si>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</si>
  <si>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</si>
  <si>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</si>
  <si>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</si>
  <si>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</si>
  <si>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</si>
  <si>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</si>
  <si>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</si>
  <si>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</si>
  <si>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</si>
  <si>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</si>
  <si>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</si>
  <si>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</si>
  <si>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</si>
  <si>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</si>
  <si>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</si>
  <si>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</si>
  <si>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</si>
  <si>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</si>
  <si>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</si>
  <si>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</si>
  <si>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</si>
  <si>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</si>
  <si>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</si>
  <si>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</si>
  <si>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</si>
  <si>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</si>
  <si>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</si>
  <si>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</si>
  <si>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</si>
  <si>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</si>
  <si>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</si>
  <si>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</si>
  <si>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</si>
  <si>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</si>
  <si>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</si>
  <si>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</si>
  <si>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</si>
  <si>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</si>
  <si>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</si>
  <si>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</si>
  <si>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</si>
  <si>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</si>
  <si>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</si>
  <si>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</si>
  <si>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</si>
  <si>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</si>
  <si>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</si>
  <si>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</si>
  <si>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</si>
  <si>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</si>
  <si>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</si>
  <si>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</si>
  <si>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</si>
  <si>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</si>
  <si>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</si>
  <si>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</si>
  <si>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</si>
  <si>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</si>
  <si>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</si>
  <si>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</si>
  <si>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</si>
  <si>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</si>
  <si>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</si>
  <si>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</si>
  <si>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</si>
  <si>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</si>
  <si>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</si>
  <si>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</si>
  <si>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</si>
  <si>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</si>
  <si>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</si>
  <si>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</si>
  <si>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</si>
  <si>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</si>
  <si>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</si>
  <si>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</si>
  <si>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</si>
  <si>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</si>
  <si>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</si>
  <si>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</si>
  <si>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</si>
  <si>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</si>
  <si>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</si>
  <si>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</si>
  <si>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</si>
  <si>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</si>
  <si>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</si>
  <si>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</si>
  <si>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</si>
  <si>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</si>
  <si>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</si>
  <si>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</si>
  <si>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</si>
  <si>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</si>
  <si>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</si>
  <si>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</si>
  <si>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</si>
  <si>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</si>
  <si>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</si>
  <si>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</si>
  <si>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</si>
  <si>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</si>
  <si>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</si>
  <si>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</si>
  <si>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</si>
  <si>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</si>
  <si>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</si>
  <si>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</si>
  <si>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</si>
  <si>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</si>
  <si>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</si>
  <si>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</si>
  <si>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</si>
  <si>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</si>
  <si>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</si>
  <si>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</si>
  <si>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</si>
  <si>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</si>
  <si>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</si>
  <si>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</si>
  <si>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</si>
  <si>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</si>
  <si>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</si>
  <si>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</si>
  <si>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</si>
  <si>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</si>
  <si>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</si>
  <si>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</si>
  <si>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</si>
  <si>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</si>
  <si>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</si>
  <si>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</si>
  <si>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</si>
  <si>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</si>
  <si>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</si>
  <si>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</si>
  <si>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</si>
  <si>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</si>
  <si>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</si>
  <si>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</si>
  <si>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</si>
  <si>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</si>
  <si>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</si>
  <si>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</si>
  <si>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</si>
  <si>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</si>
  <si>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</si>
  <si>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</si>
  <si>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</si>
  <si>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</si>
  <si>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</si>
  <si>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</si>
  <si>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</si>
  <si>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</si>
  <si>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</si>
  <si>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</si>
  <si>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</si>
  <si>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</si>
  <si>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</si>
  <si>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</si>
  <si>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</si>
  <si>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</si>
  <si>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</si>
  <si>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</si>
  <si>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</si>
  <si>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</si>
  <si>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</si>
  <si>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</si>
  <si>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</si>
  <si>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</si>
  <si>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</si>
  <si>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</si>
  <si>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</si>
  <si>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</si>
  <si>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</si>
  <si>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</si>
  <si>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</si>
  <si>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</si>
  <si>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</si>
  <si>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</si>
  <si>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</si>
  <si>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</si>
  <si>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</si>
  <si>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</si>
  <si>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</si>
  <si>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</si>
  <si>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</si>
  <si>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</si>
  <si>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</si>
  <si>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</si>
  <si>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</si>
  <si>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</si>
  <si>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</si>
  <si>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</si>
  <si>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</si>
  <si>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</si>
  <si>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</si>
  <si>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</si>
  <si>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</si>
  <si>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</si>
  <si>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</si>
  <si>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</si>
  <si>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</si>
  <si>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</si>
  <si>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</si>
  <si>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</si>
  <si>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</si>
  <si>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</si>
  <si>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</si>
  <si>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</si>
  <si>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</si>
  <si>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</si>
  <si>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</si>
  <si>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</si>
  <si>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</si>
  <si>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</si>
  <si>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</si>
  <si>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</si>
  <si>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</si>
  <si>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</si>
  <si>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</si>
  <si>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</si>
  <si>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</si>
  <si>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</si>
  <si>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</si>
  <si>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</si>
  <si>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</si>
  <si>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</si>
  <si>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</si>
  <si>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</si>
  <si>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</si>
  <si>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</si>
  <si>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</si>
  <si>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</si>
  <si>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</si>
  <si>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</si>
  <si>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</si>
  <si>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</si>
  <si>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</si>
  <si>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</si>
  <si>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</si>
  <si>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</si>
  <si>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</si>
  <si>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</si>
  <si>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</si>
  <si>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</si>
  <si>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</si>
  <si>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</si>
  <si>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</si>
  <si>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</si>
  <si>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</si>
  <si>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</si>
  <si>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</si>
  <si>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</si>
  <si>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</si>
  <si>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</si>
  <si>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</si>
  <si>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</si>
  <si>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</si>
  <si>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</si>
  <si>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</si>
  <si>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</si>
  <si>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</si>
  <si>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</si>
  <si>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</si>
  <si>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</si>
  <si>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</si>
  <si>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</si>
  <si>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</si>
  <si>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</si>
  <si>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</si>
  <si>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</si>
  <si>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</si>
  <si>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</si>
  <si>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</si>
  <si>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</si>
  <si>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</si>
  <si>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</si>
  <si>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</si>
  <si>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</si>
  <si>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</si>
  <si>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</si>
  <si>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</si>
  <si>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</si>
  <si>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</si>
  <si>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</si>
  <si>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</si>
  <si>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</si>
  <si>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</si>
  <si>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</si>
  <si>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</si>
  <si>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</si>
  <si>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</si>
  <si>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</si>
  <si>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</si>
  <si>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</si>
  <si>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</si>
  <si>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</si>
  <si>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</si>
  <si>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</si>
  <si>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</si>
  <si>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</si>
  <si>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</si>
  <si>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</si>
  <si>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</si>
  <si>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</si>
  <si>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</si>
  <si>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</si>
  <si>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</si>
  <si>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</si>
  <si>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</si>
  <si>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</si>
  <si>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</si>
  <si>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</si>
  <si>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</si>
  <si>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</si>
  <si>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</si>
  <si>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</si>
  <si>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</si>
  <si>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</si>
  <si>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</si>
  <si>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</si>
  <si>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</si>
  <si>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</si>
  <si>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</si>
  <si>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</si>
  <si>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</si>
  <si>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</si>
  <si>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</si>
  <si>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</si>
  <si>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</si>
  <si>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</si>
  <si>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</si>
  <si>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</si>
  <si>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</si>
  <si>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</si>
  <si>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</si>
  <si>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</si>
  <si>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</si>
  <si>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</si>
  <si>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</si>
  <si>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</si>
  <si>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</si>
  <si>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</si>
  <si>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</si>
  <si>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</si>
  <si>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</si>
  <si>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</si>
  <si>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</si>
  <si>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</si>
  <si>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</si>
  <si>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</si>
  <si>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</si>
  <si>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</si>
  <si>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</si>
  <si>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</si>
  <si>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</si>
  <si>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</si>
  <si>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</si>
  <si>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</si>
  <si>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</si>
  <si>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</si>
  <si>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</si>
  <si>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</si>
  <si>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</si>
  <si>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</si>
  <si>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</si>
  <si>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</si>
  <si>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</si>
  <si>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</si>
  <si>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</si>
  <si>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</si>
  <si>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</si>
  <si>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</si>
  <si>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</si>
  <si>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</si>
  <si>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</si>
  <si>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</si>
  <si>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</si>
  <si>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</si>
  <si>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</si>
  <si>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</si>
  <si>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</si>
  <si>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</si>
  <si>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</si>
  <si>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</si>
  <si>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</si>
  <si>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</si>
  <si>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</si>
  <si>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</si>
  <si>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</si>
  <si>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</si>
  <si>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</si>
  <si>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</si>
  <si>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</si>
  <si>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</si>
  <si>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</si>
  <si>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</si>
  <si>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</si>
  <si>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</si>
  <si>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</si>
  <si>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</si>
  <si>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</si>
  <si>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</si>
  <si>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</si>
  <si>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</si>
  <si>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</si>
  <si>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</si>
  <si>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</si>
  <si>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</si>
  <si>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</si>
  <si>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</si>
  <si>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</si>
  <si>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</si>
  <si>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</si>
  <si>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</si>
  <si>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</si>
  <si>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</si>
  <si>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</si>
  <si>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</si>
  <si>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</si>
  <si>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</si>
  <si>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</si>
  <si>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</si>
  <si>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</si>
  <si>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</si>
  <si>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</si>
  <si>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</si>
  <si>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</si>
  <si>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</si>
  <si>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</si>
  <si>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</si>
  <si>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</si>
  <si>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</si>
  <si>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</si>
  <si>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</si>
  <si>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</si>
  <si>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</si>
  <si>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</si>
  <si>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</si>
  <si>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</si>
  <si>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</si>
  <si>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</si>
  <si>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</si>
  <si>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</si>
  <si>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</si>
  <si>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</si>
  <si>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</si>
  <si>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</si>
  <si>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</si>
  <si>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</si>
  <si>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</si>
  <si>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</si>
  <si>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</si>
  <si>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</si>
  <si>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</si>
  <si>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</si>
  <si>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</si>
  <si>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</si>
  <si>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</si>
  <si>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</si>
  <si>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</si>
  <si>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</si>
  <si>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</si>
  <si>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</si>
  <si>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</si>
  <si>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</si>
  <si>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</si>
  <si>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</si>
  <si>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</si>
  <si>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</si>
  <si>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</si>
  <si>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</si>
  <si>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</si>
  <si>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</si>
  <si>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</si>
  <si>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</si>
  <si>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</si>
  <si>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</si>
  <si>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</si>
  <si>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</si>
  <si>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</si>
  <si>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</si>
  <si>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</si>
  <si>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</si>
  <si>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</si>
  <si>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</si>
  <si>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</si>
  <si>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</si>
  <si>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</si>
  <si>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</si>
  <si>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</si>
  <si>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</si>
  <si>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</si>
  <si>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</si>
  <si>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</si>
  <si>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</si>
  <si>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</si>
  <si>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</si>
  <si>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</si>
  <si>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</si>
  <si>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</si>
  <si>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</si>
  <si>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</si>
  <si>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</si>
  <si>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</si>
  <si>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</si>
  <si>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</si>
  <si>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</si>
  <si>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</si>
  <si>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</si>
  <si>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</si>
  <si>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</si>
  <si>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</si>
  <si>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</si>
  <si>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</si>
  <si>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</si>
  <si>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</si>
  <si>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</si>
  <si>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</si>
  <si>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</si>
  <si>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</si>
  <si>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</si>
  <si>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</si>
  <si>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</si>
  <si>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</si>
  <si>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</si>
  <si>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</si>
  <si>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</si>
  <si>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</si>
  <si>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</si>
  <si>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</si>
  <si>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</si>
  <si>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</si>
  <si>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</si>
  <si>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</si>
  <si>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</si>
  <si>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</si>
  <si>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</si>
  <si>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</si>
  <si>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</si>
  <si>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</si>
  <si>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</si>
  <si>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</si>
  <si>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</si>
  <si>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</si>
  <si>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</si>
  <si>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</si>
  <si>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</si>
  <si>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</si>
  <si>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</si>
  <si>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</si>
  <si>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</si>
  <si>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</si>
  <si>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</si>
  <si>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</si>
  <si>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</si>
  <si>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</si>
  <si>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</si>
  <si>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</si>
  <si>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</si>
  <si>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</si>
  <si>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</si>
  <si>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</si>
  <si>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</si>
  <si>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</si>
  <si>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</si>
  <si>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</si>
  <si>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</si>
  <si>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</si>
  <si>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</si>
  <si>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</si>
  <si>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</si>
  <si>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</si>
  <si>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</si>
  <si>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</si>
  <si>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</si>
  <si>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</si>
  <si>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</si>
  <si>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</si>
  <si>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</si>
  <si>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</si>
  <si>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</si>
  <si>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</si>
  <si>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</si>
  <si>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</si>
  <si>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</si>
  <si>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</si>
  <si>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</si>
  <si>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</si>
  <si>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</si>
  <si>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</si>
  <si>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</si>
  <si>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</si>
  <si>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</si>
  <si>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</si>
  <si>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</si>
  <si>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</si>
  <si>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</si>
  <si>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</si>
  <si>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</si>
  <si>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</si>
  <si>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</si>
  <si>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</si>
  <si>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</si>
  <si>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</si>
  <si>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</si>
  <si>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</si>
  <si>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</si>
  <si>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</si>
  <si>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</si>
  <si>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</si>
  <si>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</si>
  <si>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</si>
  <si>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</si>
  <si>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</si>
  <si>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</si>
  <si>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</si>
  <si>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</si>
  <si>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</si>
  <si>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</si>
  <si>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</si>
  <si>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</si>
  <si>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</si>
  <si>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</si>
  <si>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</si>
  <si>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</si>
  <si>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</si>
  <si>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</si>
  <si>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</si>
  <si>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</si>
  <si>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</si>
  <si>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</si>
  <si>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</si>
  <si>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</si>
  <si>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</si>
  <si>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</si>
  <si>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</si>
  <si>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</si>
  <si>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</si>
  <si>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</si>
  <si>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</si>
  <si>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</si>
  <si>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</si>
  <si>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</si>
  <si>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</si>
  <si>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</si>
  <si>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</si>
  <si>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</si>
  <si>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</si>
  <si>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</si>
  <si>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</si>
  <si>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</si>
  <si>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</si>
  <si>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</si>
  <si>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</si>
  <si>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</si>
  <si>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</si>
  <si>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</si>
  <si>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</si>
  <si>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</si>
  <si>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</si>
  <si>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</si>
  <si>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</si>
  <si>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</si>
  <si>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</si>
  <si>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</si>
  <si>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</si>
  <si>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</si>
  <si>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</si>
  <si>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</si>
  <si>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</si>
  <si>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</si>
  <si>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</si>
  <si>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</si>
  <si>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</si>
  <si>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</si>
  <si>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</si>
  <si>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</si>
  <si>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</si>
  <si>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</si>
  <si>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</si>
  <si>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</si>
  <si>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</si>
  <si>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</si>
  <si>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</si>
  <si>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</si>
  <si>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</si>
  <si>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</si>
  <si>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</si>
  <si>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</si>
  <si>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</si>
  <si>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</si>
  <si>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</si>
  <si>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</si>
  <si>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</si>
  <si>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</si>
  <si>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</si>
  <si>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</si>
  <si>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</si>
  <si>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</si>
  <si>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</si>
  <si>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</si>
  <si>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</si>
  <si>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</si>
  <si>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</si>
  <si>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</si>
  <si>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</si>
  <si>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</si>
  <si>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</si>
  <si>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</si>
  <si>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</si>
  <si>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</si>
  <si>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</si>
  <si>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</si>
  <si>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</si>
  <si>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</si>
  <si>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</si>
  <si>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</si>
  <si>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</si>
  <si>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</si>
  <si>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</si>
  <si>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</si>
  <si>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</si>
  <si>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</si>
  <si>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</si>
  <si>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</si>
  <si>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</si>
  <si>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</si>
  <si>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</si>
  <si>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</si>
  <si>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</si>
  <si>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</si>
  <si>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</si>
  <si>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</si>
  <si>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</si>
  <si>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</si>
  <si>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</si>
  <si>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</si>
  <si>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</si>
  <si>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</si>
  <si>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</si>
  <si>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</si>
  <si>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</si>
  <si>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</si>
  <si>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</si>
  <si>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</si>
  <si>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</si>
  <si>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</si>
  <si>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</si>
  <si>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</si>
  <si>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</si>
  <si>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</si>
  <si>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</si>
  <si>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</si>
  <si>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</si>
  <si>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</si>
  <si>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</si>
  <si>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</si>
  <si>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</si>
  <si>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</si>
  <si>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</si>
  <si>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</si>
  <si>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</si>
  <si>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</si>
  <si>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</si>
  <si>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</si>
  <si>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</si>
  <si>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</si>
  <si>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</si>
  <si>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</si>
  <si>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</si>
  <si>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</si>
  <si>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</si>
  <si>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</si>
  <si>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</si>
  <si>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</si>
  <si>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</si>
  <si>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</si>
  <si>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</si>
  <si>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</si>
  <si>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</si>
  <si>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</si>
  <si>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</si>
  <si>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</si>
  <si>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</si>
  <si>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</si>
  <si>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</si>
  <si>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</si>
  <si>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</si>
  <si>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</si>
  <si>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</si>
  <si>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</si>
  <si>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</si>
  <si>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</si>
  <si>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</si>
  <si>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</si>
  <si>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</si>
  <si>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</si>
  <si>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</si>
  <si>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</si>
  <si>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</si>
  <si>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</si>
  <si>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</si>
  <si>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</si>
  <si>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</si>
  <si>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</si>
  <si>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</si>
  <si>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</si>
  <si>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</si>
  <si>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</si>
  <si>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</si>
  <si>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</si>
  <si>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</si>
  <si>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</si>
  <si>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</si>
  <si>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</si>
  <si>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</si>
  <si>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</si>
  <si>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</si>
  <si>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</si>
  <si>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</si>
  <si>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</si>
  <si>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</si>
  <si>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</si>
  <si>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</si>
  <si>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</si>
  <si>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</si>
  <si>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</si>
  <si>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</si>
  <si>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</si>
  <si>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</si>
  <si>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</si>
  <si>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</si>
  <si>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</si>
  <si>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</si>
  <si>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</si>
  <si>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</si>
  <si>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</si>
  <si>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</si>
  <si>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</si>
  <si>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</si>
  <si>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</si>
  <si>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</si>
  <si>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</si>
  <si>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</si>
  <si>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</si>
  <si>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</si>
  <si>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</si>
  <si>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</si>
  <si>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</si>
  <si>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</si>
  <si>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</si>
  <si>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</si>
  <si>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</si>
  <si>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</si>
  <si>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</si>
  <si>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</si>
  <si>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</si>
  <si>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</si>
  <si>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</si>
  <si>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</si>
  <si>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</si>
  <si>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</si>
  <si>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</si>
  <si>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</si>
  <si>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</si>
  <si>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</si>
  <si>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</si>
  <si>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</si>
  <si>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</si>
  <si>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</si>
  <si>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</si>
  <si>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</si>
  <si>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</si>
  <si>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</si>
  <si>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</si>
  <si>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</si>
  <si>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</si>
  <si>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</si>
  <si>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</si>
  <si>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</si>
  <si>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</si>
  <si>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</si>
  <si>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</si>
  <si>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</si>
  <si>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</si>
  <si>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</si>
  <si>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</si>
  <si>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</si>
  <si>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</si>
  <si>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</si>
  <si>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</si>
  <si>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</si>
  <si>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</si>
  <si>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</si>
  <si>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</si>
  <si>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</si>
  <si>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</si>
  <si>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</si>
  <si>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</si>
  <si>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</si>
  <si>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</si>
  <si>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</si>
  <si>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</si>
  <si>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</si>
  <si>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</si>
  <si>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</si>
  <si>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</si>
  <si>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</si>
  <si>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</si>
  <si>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</si>
  <si>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</si>
  <si>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</si>
  <si>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</si>
  <si>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</si>
  <si>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</si>
  <si>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</si>
  <si>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</si>
  <si>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</si>
  <si>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</si>
  <si>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</si>
  <si>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</si>
  <si>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</si>
  <si>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</si>
  <si>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</si>
  <si>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</si>
  <si>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</si>
  <si>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</si>
  <si>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</si>
  <si>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</si>
  <si>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</si>
  <si>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</si>
  <si>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</si>
  <si>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</si>
  <si>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</si>
  <si>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</si>
  <si>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</si>
  <si>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</si>
  <si>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</si>
  <si>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</si>
  <si>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</si>
  <si>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</si>
  <si>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</si>
  <si>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</si>
  <si>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</si>
  <si>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</si>
  <si>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</si>
  <si>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</si>
  <si>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</si>
  <si>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</si>
  <si>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</si>
  <si>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</si>
  <si>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</si>
  <si>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</si>
  <si>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</si>
  <si>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</si>
  <si>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</si>
  <si>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</si>
  <si>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</si>
  <si>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</si>
  <si>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</si>
  <si>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</si>
  <si>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</si>
  <si>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</si>
  <si>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</si>
  <si>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</si>
  <si>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</si>
  <si>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</si>
  <si>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</si>
  <si>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</si>
  <si>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</si>
  <si>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</si>
  <si>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</si>
  <si>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</si>
  <si>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</si>
  <si>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</si>
  <si>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</si>
  <si>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</si>
  <si>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</si>
  <si>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</si>
  <si>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</si>
  <si>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</si>
  <si>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</si>
  <si>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</si>
  <si>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</si>
  <si>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</si>
  <si>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</si>
  <si>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</si>
  <si>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</si>
  <si>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</si>
  <si>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</si>
  <si>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</si>
  <si>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</si>
  <si>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</si>
  <si>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</si>
  <si>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</si>
  <si>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</si>
  <si>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</si>
  <si>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</si>
  <si>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</si>
  <si>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</si>
  <si>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</si>
  <si>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</si>
  <si>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</si>
  <si>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</si>
  <si>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</si>
  <si>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</si>
  <si>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</si>
  <si>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</si>
  <si>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</si>
  <si>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</si>
  <si>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</si>
  <si>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</si>
  <si>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</si>
  <si>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</si>
  <si>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</si>
  <si>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</si>
  <si>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</si>
  <si>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</si>
  <si>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</si>
  <si>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</si>
  <si>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</si>
  <si>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</si>
  <si>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</si>
  <si>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</si>
  <si>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</si>
  <si>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</si>
  <si>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</si>
  <si>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</si>
  <si>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</si>
  <si>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</si>
  <si>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</si>
  <si>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</si>
  <si>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</si>
  <si>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</si>
  <si>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</si>
  <si>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</si>
  <si>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</si>
  <si>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</si>
  <si>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</si>
  <si>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</si>
  <si>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</si>
  <si>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</si>
  <si>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</si>
  <si>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</si>
  <si>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</si>
  <si>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</si>
  <si>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</si>
  <si>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</si>
  <si>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</si>
  <si>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</si>
  <si>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</si>
  <si>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</si>
  <si>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</si>
  <si>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</si>
  <si>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</si>
  <si>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</si>
  <si>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</si>
  <si>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</si>
  <si>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</si>
  <si>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</si>
  <si>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</si>
  <si>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</si>
  <si>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</si>
  <si>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</si>
  <si>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</si>
  <si>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</si>
  <si>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</si>
  <si>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</si>
  <si>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</si>
  <si>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</si>
  <si>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</si>
  <si>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</si>
  <si>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</si>
  <si>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</si>
  <si>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</si>
  <si>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</si>
  <si>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</si>
  <si>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</si>
  <si>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</si>
  <si>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</si>
  <si>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</si>
  <si>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</si>
  <si>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</si>
  <si>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</si>
  <si>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</si>
  <si>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</si>
  <si>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</si>
  <si>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</si>
  <si>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</si>
  <si>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</si>
  <si>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</si>
  <si>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</si>
  <si>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</si>
  <si>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</si>
  <si>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</si>
  <si>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</si>
  <si>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</si>
  <si>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</si>
  <si>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</si>
  <si>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</si>
  <si>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</si>
  <si>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</si>
  <si>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</si>
  <si>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</si>
  <si>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</si>
  <si>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</si>
  <si>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</si>
  <si>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</si>
  <si>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</si>
  <si>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</si>
  <si>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</si>
  <si>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</si>
  <si>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</si>
  <si>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</si>
  <si>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</si>
  <si>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</si>
  <si>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</si>
  <si>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</si>
  <si>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</si>
  <si>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</si>
  <si>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</si>
  <si>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</si>
  <si>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</si>
  <si>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</si>
  <si>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</si>
  <si>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</si>
  <si>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</si>
  <si>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</si>
  <si>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</si>
  <si>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</si>
  <si>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</si>
  <si>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</si>
  <si>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</si>
  <si>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</si>
  <si>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</si>
  <si>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</si>
  <si>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</si>
  <si>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</si>
  <si>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</si>
  <si>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</si>
  <si>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</si>
  <si>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</si>
  <si>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</si>
  <si>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</si>
  <si>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</si>
  <si>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</si>
  <si>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</si>
  <si>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</si>
  <si>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</si>
  <si>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</si>
  <si>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</si>
  <si>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</si>
  <si>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</si>
  <si>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</si>
  <si>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</si>
  <si>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</si>
  <si>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</si>
  <si>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</si>
  <si>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</si>
  <si>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</si>
  <si>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</si>
  <si>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</si>
  <si>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</si>
  <si>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</si>
  <si>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</si>
  <si>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</si>
  <si>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</si>
  <si>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</si>
  <si>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</si>
  <si>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</si>
  <si>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</si>
  <si>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</si>
  <si>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</si>
  <si>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</si>
  <si>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</si>
  <si>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</si>
  <si>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</si>
  <si>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</si>
  <si>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</si>
  <si>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</si>
  <si>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</si>
  <si>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</si>
  <si>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</si>
  <si>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</si>
  <si>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</si>
  <si>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</si>
  <si>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</si>
  <si>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</si>
  <si>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</si>
  <si>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</si>
  <si>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</si>
  <si>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</si>
  <si>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</si>
  <si>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</si>
  <si>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</si>
  <si>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</si>
  <si>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</si>
  <si>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</si>
  <si>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</si>
  <si>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</si>
  <si>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</si>
  <si>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</si>
  <si>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</si>
  <si>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</si>
  <si>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</si>
  <si>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</si>
  <si>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</si>
  <si>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</si>
  <si>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</si>
  <si>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</si>
  <si>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</si>
  <si>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</si>
  <si>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</si>
  <si>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</si>
  <si>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</si>
  <si>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</si>
  <si>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</si>
  <si>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</si>
  <si>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</si>
  <si>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</si>
  <si>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</si>
  <si>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</si>
  <si>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</si>
  <si>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</si>
  <si>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</si>
  <si>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</si>
  <si>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</si>
  <si>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</si>
  <si>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</si>
  <si>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</si>
  <si>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</si>
  <si>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</si>
  <si>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</si>
  <si>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</si>
  <si>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</si>
  <si>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</si>
  <si>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</si>
  <si>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</si>
  <si>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</si>
  <si>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</si>
  <si>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</si>
  <si>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</si>
  <si>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</si>
  <si>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</si>
  <si>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</si>
  <si>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</si>
  <si>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</si>
  <si>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</si>
  <si>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</si>
  <si>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</si>
  <si>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</si>
  <si>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</si>
  <si>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</si>
  <si>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</si>
  <si>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</si>
  <si>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</si>
  <si>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</si>
  <si>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</si>
  <si>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</si>
  <si>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</si>
  <si>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</si>
  <si>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</si>
  <si>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</si>
  <si>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</si>
  <si>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</si>
  <si>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</si>
  <si>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</si>
  <si>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</si>
  <si>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</si>
  <si>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</si>
  <si>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</si>
  <si>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</si>
  <si>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</si>
  <si>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</si>
  <si>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</si>
  <si>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</si>
  <si>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</si>
  <si>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</si>
  <si>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</si>
  <si>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</si>
  <si>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</si>
  <si>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</si>
  <si>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</si>
  <si>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</si>
  <si>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</si>
  <si>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</si>
  <si>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</si>
  <si>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</si>
  <si>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</si>
  <si>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</si>
  <si>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</si>
  <si>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</si>
  <si>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</si>
  <si>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</si>
  <si>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</si>
  <si>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</si>
  <si>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</si>
  <si>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</si>
  <si>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</si>
  <si>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</si>
  <si>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</si>
  <si>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</si>
  <si>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</si>
  <si>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</si>
  <si>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</si>
  <si>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</si>
  <si>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</si>
  <si>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</si>
  <si>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</si>
  <si>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</si>
  <si>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</si>
  <si>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</si>
  <si>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</si>
  <si>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</si>
  <si>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</si>
  <si>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</si>
  <si>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</si>
  <si>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</si>
  <si>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</si>
  <si>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</si>
  <si>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</si>
  <si>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</si>
  <si>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</si>
  <si>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</si>
  <si>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</si>
  <si>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</si>
  <si>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</si>
  <si>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</si>
  <si>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</si>
  <si>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</si>
  <si>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</si>
  <si>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</si>
  <si>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</si>
  <si>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</si>
  <si>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</si>
  <si>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</si>
  <si>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</si>
  <si>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</si>
  <si>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</si>
  <si>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</si>
  <si>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</si>
  <si>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</si>
  <si>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</si>
  <si>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</si>
  <si>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</si>
  <si>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</si>
  <si>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</si>
  <si>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</si>
  <si>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</si>
  <si>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</si>
  <si>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</si>
  <si>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</si>
  <si>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</si>
  <si>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</si>
  <si>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</si>
  <si>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</si>
  <si>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</si>
  <si>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</si>
  <si>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</si>
  <si>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</si>
  <si>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</si>
  <si>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</si>
  <si>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</si>
  <si>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</si>
  <si>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</si>
  <si>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</si>
  <si>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</si>
  <si>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</si>
  <si>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</si>
  <si>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</si>
  <si>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</si>
  <si>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</si>
  <si>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</si>
  <si>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</si>
  <si>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</si>
  <si>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</si>
  <si>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</si>
  <si>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</si>
  <si>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</si>
  <si>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</si>
  <si>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</si>
  <si>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</si>
  <si>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</si>
  <si>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</si>
  <si>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</si>
  <si>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</si>
  <si>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</si>
  <si>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</si>
  <si>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</si>
  <si>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</si>
  <si>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</si>
  <si>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</si>
  <si>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</si>
  <si>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</si>
  <si>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</si>
  <si>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</si>
  <si>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</si>
  <si>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</si>
  <si>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</si>
  <si>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</si>
  <si>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</si>
  <si>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</si>
  <si>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</si>
  <si>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</si>
  <si>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</si>
  <si>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</si>
  <si>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</si>
  <si>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</si>
  <si>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</si>
  <si>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</si>
  <si>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</si>
  <si>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</si>
  <si>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</si>
  <si>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</si>
  <si>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</si>
  <si>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</si>
  <si>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</si>
  <si>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</si>
  <si>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</si>
  <si>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</si>
  <si>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</si>
  <si>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</si>
  <si>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</si>
  <si>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</si>
  <si>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</si>
  <si>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</si>
  <si>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</si>
  <si>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</si>
  <si>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</si>
  <si>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</si>
  <si>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</si>
  <si>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</si>
  <si>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</si>
  <si>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</si>
  <si>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</si>
  <si>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</si>
  <si>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</si>
  <si>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</si>
  <si>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</si>
  <si>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</si>
  <si>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</si>
  <si>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</si>
  <si>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</si>
  <si>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</si>
  <si>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</si>
  <si>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</si>
  <si>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</si>
  <si>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</si>
  <si>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</si>
  <si>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</si>
  <si>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</si>
  <si>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</si>
  <si>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</si>
  <si>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</si>
  <si>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</si>
  <si>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</si>
  <si>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</si>
  <si>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</si>
  <si>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</si>
  <si>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</si>
  <si>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</si>
  <si>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</si>
  <si>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</si>
  <si>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</si>
  <si>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</si>
  <si>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</si>
  <si>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</si>
  <si>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</si>
  <si>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</si>
  <si>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</si>
  <si>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</si>
  <si>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</si>
  <si>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</si>
  <si>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</si>
  <si>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</si>
  <si>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</si>
  <si>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</si>
  <si>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</si>
  <si>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</si>
  <si>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</si>
  <si>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</si>
  <si>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</si>
  <si>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</si>
  <si>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</si>
  <si>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</si>
  <si>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</si>
  <si>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</si>
  <si>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</si>
  <si>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</si>
  <si>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</si>
  <si>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</si>
  <si>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</si>
  <si>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</si>
  <si>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</si>
  <si>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</si>
  <si>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</si>
  <si>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</si>
  <si>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</si>
  <si>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</si>
  <si>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</si>
  <si>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</si>
  <si>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</si>
  <si>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</si>
  <si>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</si>
  <si>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</si>
  <si>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</si>
  <si>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</si>
  <si>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</si>
  <si>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</si>
  <si>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</si>
  <si>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</si>
  <si>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</si>
  <si>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</si>
  <si>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</si>
  <si>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</si>
  <si>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</si>
  <si>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</si>
  <si>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</si>
  <si>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</si>
  <si>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</si>
  <si>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</si>
  <si>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</si>
  <si>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</si>
  <si>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</si>
  <si>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</si>
  <si>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</si>
  <si>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</si>
  <si>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</si>
  <si>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</si>
  <si>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</si>
  <si>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</si>
  <si>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</si>
  <si>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</si>
  <si>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</si>
  <si>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</si>
  <si>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</si>
  <si>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</si>
  <si>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</si>
  <si>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</si>
  <si>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</si>
  <si>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</si>
  <si>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</si>
  <si>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</si>
  <si>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</si>
  <si>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</si>
  <si>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</si>
  <si>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</si>
  <si>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</si>
  <si>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</si>
  <si>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</si>
  <si>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</si>
  <si>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</si>
  <si>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</si>
  <si>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</si>
  <si>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</si>
  <si>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</si>
  <si>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</si>
  <si>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</si>
  <si>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</si>
  <si>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</si>
  <si>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</si>
  <si>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</si>
  <si>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</si>
  <si>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</si>
  <si>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</si>
  <si>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</si>
  <si>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</si>
  <si>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</si>
  <si>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</si>
  <si>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</si>
  <si>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</si>
  <si>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</si>
  <si>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</si>
  <si>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</si>
  <si>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</si>
  <si>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</si>
  <si>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</si>
  <si>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</si>
  <si>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</si>
  <si>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</si>
  <si>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</si>
  <si>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</si>
  <si>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</si>
  <si>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</si>
  <si>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</si>
  <si>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</si>
  <si>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</si>
  <si>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</si>
  <si>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</si>
  <si>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</si>
  <si>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</si>
  <si>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</si>
  <si>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</si>
  <si>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</si>
  <si>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</si>
  <si>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</si>
  <si>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</si>
  <si>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</si>
  <si>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</si>
  <si>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</si>
  <si>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</si>
  <si>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</si>
  <si>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</si>
  <si>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</si>
  <si>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</si>
  <si>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</si>
  <si>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</si>
  <si>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</si>
  <si>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</si>
  <si>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</si>
  <si>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</si>
  <si>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</si>
  <si>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</si>
  <si>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</si>
  <si>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</si>
  <si>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</si>
  <si>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</si>
  <si>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</si>
  <si>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</si>
  <si>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</si>
  <si>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</si>
  <si>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</si>
  <si>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</si>
  <si>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</si>
  <si>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</si>
  <si>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</si>
  <si>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</si>
  <si>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</si>
  <si>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</si>
  <si>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</si>
  <si>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</si>
  <si>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</si>
  <si>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</si>
  <si>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</si>
  <si>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</si>
  <si>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</si>
  <si>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</si>
  <si>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</si>
  <si>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</si>
  <si>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</si>
  <si>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</si>
  <si>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</si>
  <si>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</si>
  <si>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</si>
  <si>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</si>
  <si>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</si>
  <si>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</si>
  <si>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</si>
  <si>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</si>
  <si>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</si>
  <si>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</si>
  <si>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</si>
  <si>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</si>
  <si>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</si>
  <si>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</si>
  <si>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</si>
  <si>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</si>
  <si>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</si>
  <si>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</si>
  <si>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</si>
  <si>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</si>
  <si>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</si>
  <si>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</si>
  <si>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</si>
  <si>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</si>
  <si>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</si>
  <si>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</si>
  <si>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</si>
  <si>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</si>
  <si>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</si>
  <si>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</si>
  <si>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</si>
  <si>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</si>
  <si>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</si>
  <si>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</si>
  <si>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</si>
  <si>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</si>
  <si>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</si>
  <si>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</si>
  <si>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</si>
  <si>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</si>
  <si>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</si>
  <si>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</si>
  <si>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</si>
  <si>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</si>
  <si>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</si>
  <si>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</si>
  <si>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</si>
  <si>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</si>
  <si>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</si>
  <si>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</si>
  <si>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</si>
  <si>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</si>
  <si>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</si>
  <si>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</si>
  <si>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</si>
  <si>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</si>
  <si>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</si>
  <si>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</si>
  <si>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</si>
  <si>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</si>
  <si>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</si>
  <si>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</si>
  <si>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</si>
  <si>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</si>
  <si>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</si>
  <si>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</si>
  <si>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</si>
  <si>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</si>
  <si>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</si>
  <si>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</si>
  <si>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</si>
  <si>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</si>
  <si>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</si>
  <si>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</si>
  <si>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</si>
  <si>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</si>
  <si>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</si>
  <si>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</si>
  <si>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</si>
  <si>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</si>
  <si>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</si>
  <si>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</si>
  <si>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</si>
  <si>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</si>
  <si>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</si>
  <si>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</si>
  <si>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</si>
  <si>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</si>
  <si>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</si>
  <si>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</si>
  <si>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</si>
  <si>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</si>
  <si>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</si>
  <si>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</si>
  <si>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</si>
  <si>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</si>
  <si>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</si>
  <si>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</si>
  <si>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</si>
  <si>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</si>
  <si>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</si>
  <si>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</si>
  <si>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</si>
  <si>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</si>
  <si>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</si>
  <si>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</si>
  <si>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</si>
  <si>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</si>
  <si>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</si>
  <si>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</si>
  <si>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</si>
  <si>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</si>
  <si>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</si>
  <si>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</si>
  <si>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</si>
  <si>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</si>
  <si>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</si>
  <si>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</si>
  <si>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</si>
  <si>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</si>
  <si>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</si>
  <si>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</si>
  <si>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</si>
  <si>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</si>
  <si>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</si>
  <si>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</si>
  <si>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</si>
  <si>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</si>
  <si>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</si>
  <si>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</si>
  <si>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</si>
  <si>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</si>
  <si>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</si>
  <si>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</si>
  <si>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</si>
  <si>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</si>
  <si>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</si>
  <si>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</si>
  <si>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</si>
  <si>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</si>
  <si>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</si>
  <si>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</si>
  <si>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</si>
  <si>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</si>
  <si>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</si>
  <si>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</si>
  <si>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</si>
  <si>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</si>
  <si>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</si>
  <si>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</si>
  <si>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</si>
  <si>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</si>
  <si>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</si>
  <si>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</si>
  <si>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</si>
  <si>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</si>
  <si>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</si>
  <si>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</si>
  <si>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</si>
  <si>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</si>
  <si>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</si>
  <si>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</si>
  <si>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</si>
  <si>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</si>
  <si>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</si>
  <si>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</si>
  <si>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</si>
  <si>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</si>
  <si>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</si>
  <si>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</si>
  <si>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</si>
  <si>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</si>
  <si>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</si>
  <si>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</si>
  <si>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</si>
  <si>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</si>
  <si>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</si>
  <si>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</si>
  <si>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</si>
  <si>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</si>
  <si>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</si>
  <si>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</si>
  <si>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</si>
  <si>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</si>
  <si>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</si>
  <si>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</si>
  <si>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</si>
  <si>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</si>
  <si>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</si>
  <si>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</si>
  <si>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</si>
  <si>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</si>
  <si>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</si>
  <si>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</si>
  <si>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</si>
  <si>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</si>
  <si>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</si>
  <si>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</si>
  <si>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</si>
  <si>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</si>
  <si>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</si>
  <si>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</si>
  <si>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</si>
  <si>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</si>
  <si>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</si>
  <si>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</si>
  <si>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</si>
  <si>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</si>
  <si>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</si>
  <si>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</si>
  <si>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</si>
  <si>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</si>
  <si>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</si>
  <si>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</si>
  <si>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</si>
  <si>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</si>
  <si>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</si>
  <si>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</si>
  <si>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</si>
  <si>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</si>
  <si>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</si>
  <si>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</si>
  <si>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</si>
  <si>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</si>
  <si>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</si>
  <si>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</si>
  <si>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</si>
  <si>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</si>
  <si>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</si>
  <si>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</si>
  <si>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</si>
  <si>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</si>
  <si>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</si>
  <si>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</si>
  <si>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</si>
  <si>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</si>
  <si>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</si>
  <si>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</si>
  <si>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</si>
  <si>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</si>
  <si>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</si>
  <si>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</si>
  <si>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</si>
  <si>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</si>
  <si>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</si>
  <si>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</si>
  <si>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</si>
  <si>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</si>
  <si>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</si>
  <si>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</si>
  <si>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</si>
  <si>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</si>
  <si>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</si>
  <si>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</si>
  <si>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</si>
  <si>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</si>
  <si>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</si>
  <si>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</si>
  <si>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</si>
  <si>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</si>
  <si>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</si>
  <si>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</si>
  <si>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</si>
  <si>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</si>
  <si>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</si>
  <si>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</si>
  <si>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</si>
  <si>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</si>
  <si>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</si>
  <si>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</si>
  <si>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</si>
  <si>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</si>
  <si>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</si>
  <si>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</si>
  <si>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</si>
  <si>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</si>
  <si>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</si>
  <si>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</si>
  <si>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</si>
  <si>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</si>
  <si>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</si>
  <si>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</si>
  <si>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</si>
  <si>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</si>
  <si>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</si>
  <si>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</si>
  <si>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</si>
  <si>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</si>
  <si>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</si>
  <si>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</si>
  <si>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</si>
  <si>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</si>
  <si>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</si>
  <si>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</si>
  <si>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</si>
  <si>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</si>
  <si>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</si>
  <si>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</si>
  <si>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</si>
  <si>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</si>
  <si>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</si>
  <si>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</si>
  <si>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</si>
  <si>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</si>
  <si>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</si>
  <si>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</si>
  <si>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</si>
  <si>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</si>
  <si>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</si>
  <si>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</si>
  <si>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</si>
  <si>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</si>
  <si>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</si>
  <si>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</si>
  <si>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</si>
  <si>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</si>
  <si>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</si>
  <si>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</si>
  <si>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</si>
  <si>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</si>
  <si>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</si>
  <si>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</si>
  <si>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</si>
  <si>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</si>
  <si>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</si>
  <si>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</si>
  <si>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</si>
  <si>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</si>
  <si>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</si>
  <si>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</si>
  <si>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</si>
  <si>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</si>
  <si>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</si>
  <si>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</si>
  <si>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</si>
  <si>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</si>
  <si>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</si>
  <si>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</si>
  <si>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</si>
  <si>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</si>
  <si>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</si>
  <si>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</si>
  <si>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</si>
  <si>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</si>
  <si>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</si>
  <si>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</si>
  <si>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</si>
  <si>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</si>
  <si>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</si>
  <si>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</si>
  <si>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</si>
  <si>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</si>
  <si>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</si>
  <si>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</si>
  <si>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</si>
  <si>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</si>
  <si>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</si>
  <si>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</si>
  <si>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</si>
  <si>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</si>
  <si>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</si>
  <si>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</si>
  <si>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</si>
  <si>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</si>
  <si>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</si>
  <si>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</si>
  <si>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</si>
  <si>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</si>
  <si>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</si>
  <si>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</si>
  <si>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</si>
  <si>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</si>
  <si>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</si>
  <si>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</si>
  <si>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</si>
  <si>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</si>
  <si>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</si>
  <si>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</si>
  <si>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</si>
  <si>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</si>
  <si>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</si>
  <si>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</si>
  <si>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</si>
  <si>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</si>
  <si>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</si>
  <si>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</si>
  <si>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</si>
  <si>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</si>
  <si>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</si>
  <si>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</si>
  <si>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</si>
  <si>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</si>
  <si>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</si>
  <si>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</si>
  <si>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</si>
  <si>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</si>
  <si>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</si>
  <si>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</si>
  <si>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</si>
  <si>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</si>
  <si>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</si>
  <si>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</si>
  <si>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</si>
  <si>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</si>
  <si>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</si>
  <si>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</si>
  <si>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</si>
  <si>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</si>
  <si>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</si>
  <si>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</si>
  <si>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</si>
  <si>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</si>
  <si>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</si>
  <si>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</si>
  <si>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</si>
  <si>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</si>
  <si>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</si>
  <si>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</si>
  <si>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</si>
  <si>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</si>
  <si>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</si>
  <si>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</si>
  <si>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</si>
  <si>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</si>
  <si>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</si>
  <si>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</si>
  <si>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</si>
  <si>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</si>
  <si>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</si>
  <si>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</si>
  <si>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</si>
  <si>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</si>
  <si>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</si>
  <si>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</si>
  <si>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</si>
  <si>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</si>
  <si>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</si>
  <si>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</si>
  <si>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</si>
  <si>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</si>
  <si>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</si>
  <si>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</si>
  <si>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</si>
  <si>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</si>
  <si>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</si>
  <si>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</si>
  <si>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</si>
  <si>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</si>
  <si>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</si>
  <si>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</si>
  <si>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</si>
  <si>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</si>
  <si>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</si>
  <si>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</si>
  <si>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</si>
  <si>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</si>
  <si>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</si>
  <si>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</si>
  <si>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</si>
  <si>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</si>
  <si>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</si>
  <si>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</si>
  <si>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</si>
  <si>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</si>
  <si>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</si>
  <si>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</si>
  <si>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</si>
  <si>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</si>
  <si>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</si>
  <si>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</si>
  <si>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</si>
  <si>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</si>
  <si>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</si>
  <si>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</si>
  <si>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</si>
  <si>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</si>
  <si>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</si>
  <si>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</si>
  <si>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</si>
  <si>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</si>
  <si>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</si>
  <si>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</si>
  <si>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</si>
  <si>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</si>
  <si>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</si>
  <si>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</si>
  <si>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</si>
  <si>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</si>
  <si>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</si>
  <si>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</si>
  <si>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</si>
  <si>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</si>
  <si>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</si>
  <si>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</si>
  <si>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</si>
  <si>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</si>
  <si>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</si>
  <si>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</si>
  <si>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</si>
  <si>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</si>
  <si>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</si>
  <si>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</si>
  <si>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</si>
  <si>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</si>
  <si>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</si>
  <si>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</si>
  <si>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</si>
  <si>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</si>
  <si>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</si>
  <si>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</si>
  <si>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</si>
  <si>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</si>
  <si>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</si>
  <si>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</si>
  <si>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</si>
  <si>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</si>
  <si>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</si>
  <si>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</si>
  <si>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</si>
  <si>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</si>
  <si>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</si>
  <si>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</si>
  <si>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</si>
  <si>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</si>
  <si>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</si>
  <si>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</si>
  <si>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</si>
  <si>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</si>
  <si>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</si>
  <si>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</si>
  <si>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</si>
  <si>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</si>
  <si>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</si>
  <si>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</si>
  <si>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</si>
  <si>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</si>
  <si>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</si>
  <si>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</si>
  <si>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</si>
  <si>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</si>
  <si>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</si>
  <si>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</si>
  <si>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</si>
  <si>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</si>
  <si>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</si>
  <si>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</si>
  <si>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</si>
  <si>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</si>
  <si>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</si>
  <si>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</si>
  <si>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</si>
  <si>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</si>
  <si>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</si>
  <si>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</si>
  <si>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</si>
  <si>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</si>
  <si>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</si>
  <si>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</si>
  <si>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</si>
  <si>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</si>
  <si>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</si>
  <si>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</si>
  <si>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</si>
  <si>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</si>
  <si>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</si>
  <si>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</si>
  <si>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</si>
  <si>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</si>
  <si>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</si>
  <si>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</si>
  <si>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</si>
  <si>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</si>
  <si>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</si>
  <si>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</si>
  <si>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</si>
  <si>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</si>
  <si>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</si>
  <si>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</si>
  <si>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</si>
  <si>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</si>
  <si>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</si>
  <si>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</si>
  <si>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</si>
  <si>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</si>
  <si>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</si>
  <si>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</si>
  <si>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</si>
  <si>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</si>
  <si>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</si>
  <si>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</si>
  <si>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</si>
  <si>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</si>
  <si>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</si>
  <si>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</si>
  <si>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</si>
  <si>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</si>
  <si>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</si>
  <si>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</si>
  <si>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</si>
  <si>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</si>
  <si>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</si>
  <si>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</si>
  <si>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</si>
  <si>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</si>
  <si>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</si>
  <si>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</si>
  <si>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</si>
  <si>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</si>
  <si>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</si>
  <si>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</si>
  <si>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</si>
  <si>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</si>
  <si>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</si>
  <si>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</si>
  <si>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</si>
  <si>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</si>
  <si>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</si>
  <si>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</si>
  <si>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</si>
  <si>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</si>
  <si>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</si>
  <si>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</si>
  <si>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</si>
  <si>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</si>
  <si>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</si>
  <si>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</si>
  <si>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</si>
  <si>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</si>
  <si>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</si>
  <si>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</si>
  <si>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</si>
  <si>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</si>
  <si>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</si>
  <si>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</si>
  <si>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</si>
  <si>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</si>
  <si>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</si>
  <si>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</si>
  <si>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</si>
  <si>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</si>
  <si>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</si>
  <si>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</si>
  <si>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</si>
  <si>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</si>
  <si>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</si>
  <si>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</si>
  <si>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</si>
  <si>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</si>
  <si>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</si>
  <si>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</si>
  <si>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</si>
  <si>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</si>
  <si>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</si>
  <si>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</si>
  <si>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</si>
  <si>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</si>
  <si>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</si>
  <si>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</si>
  <si>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</si>
  <si>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</si>
  <si>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</si>
  <si>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</si>
  <si>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</si>
  <si>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</si>
  <si>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</si>
  <si>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</si>
  <si>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</si>
  <si>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</si>
  <si>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</si>
  <si>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</si>
  <si>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</si>
  <si>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</si>
  <si>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</si>
  <si>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</si>
  <si>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</si>
  <si>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</si>
  <si>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</si>
  <si>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</si>
  <si>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</si>
  <si>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</si>
  <si>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</si>
  <si>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</si>
  <si>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</si>
  <si>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</si>
  <si>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</si>
  <si>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</si>
  <si>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</si>
  <si>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</si>
  <si>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</si>
  <si>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</si>
  <si>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</si>
  <si>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</si>
  <si>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</si>
  <si>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</si>
  <si>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</si>
  <si>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</si>
  <si>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</si>
  <si>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</si>
  <si>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</si>
  <si>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</si>
  <si>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</si>
  <si>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</si>
  <si>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</si>
  <si>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</si>
  <si>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</si>
  <si>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</si>
  <si>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</si>
  <si>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</si>
  <si>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</si>
  <si>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</si>
  <si>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</si>
  <si>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</si>
  <si>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</si>
  <si>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</si>
  <si>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</si>
  <si>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</si>
  <si>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</si>
  <si>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</si>
  <si>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</si>
  <si>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</si>
  <si>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</si>
  <si>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</si>
  <si>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</si>
  <si>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</si>
  <si>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</si>
  <si>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</si>
  <si>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</si>
  <si>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</si>
  <si>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</si>
  <si>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</si>
  <si>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</si>
  <si>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</si>
  <si>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</si>
  <si>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</si>
  <si>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</si>
  <si>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</si>
  <si>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</si>
  <si>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</si>
  <si>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</si>
  <si>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</si>
  <si>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</si>
  <si>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</si>
  <si>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</si>
  <si>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</si>
  <si>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</si>
  <si>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</si>
  <si>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</si>
  <si>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</si>
  <si>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</si>
  <si>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</si>
  <si>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</si>
  <si>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</si>
  <si>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</si>
  <si>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</si>
  <si>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</si>
  <si>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</si>
  <si>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</si>
  <si>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</si>
  <si>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</si>
  <si>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</si>
  <si>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</si>
  <si>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</si>
  <si>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</si>
  <si>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</si>
  <si>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</si>
  <si>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</si>
  <si>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</si>
  <si>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</si>
  <si>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</si>
  <si>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</si>
  <si>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</si>
  <si>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</si>
  <si>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</si>
  <si>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</si>
  <si>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</si>
  <si>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</si>
  <si>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</si>
  <si>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</si>
  <si>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</si>
  <si>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</si>
  <si>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</si>
  <si>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</si>
  <si>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</si>
  <si>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</si>
  <si>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</si>
  <si>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</si>
  <si>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</si>
  <si>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</si>
  <si>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</si>
  <si>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</si>
  <si>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</si>
  <si>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</si>
  <si>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</si>
  <si>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</si>
  <si>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</si>
  <si>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</si>
  <si>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</si>
  <si>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</si>
  <si>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</si>
  <si>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</si>
  <si>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</si>
  <si>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</si>
  <si>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</si>
  <si>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</si>
  <si>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</si>
  <si>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</si>
  <si>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</si>
  <si>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</si>
  <si>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</si>
  <si>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</si>
  <si>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</si>
  <si>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</si>
  <si>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</si>
  <si>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</si>
  <si>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</si>
  <si>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</si>
  <si>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</si>
  <si>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</si>
  <si>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</si>
  <si>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</si>
  <si>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</si>
  <si>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</si>
  <si>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</si>
  <si>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</si>
  <si>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</si>
  <si>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</si>
  <si>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</si>
  <si>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</si>
  <si>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</si>
  <si>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</si>
  <si>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</si>
  <si>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</si>
  <si>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</si>
  <si>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</si>
  <si>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</si>
  <si>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</si>
  <si>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</si>
  <si>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</si>
  <si>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</si>
  <si>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</si>
  <si>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</si>
  <si>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</si>
  <si>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</si>
  <si>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</si>
  <si>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</si>
  <si>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</si>
  <si>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</si>
  <si>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</si>
  <si>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</si>
  <si>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</si>
  <si>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</si>
  <si>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</si>
  <si>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</si>
  <si>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</si>
  <si>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</si>
  <si>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</si>
  <si>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</si>
  <si>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</si>
  <si>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</si>
  <si>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</si>
  <si>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</si>
  <si>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</si>
  <si>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</si>
  <si>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</si>
  <si>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</si>
  <si>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</si>
  <si>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</si>
  <si>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</si>
  <si>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</si>
  <si>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</si>
  <si>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</si>
  <si>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</si>
  <si>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</si>
  <si>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</si>
  <si>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</si>
  <si>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</si>
  <si>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</si>
  <si>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</si>
  <si>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</si>
  <si>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</si>
  <si>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</si>
  <si>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</si>
  <si>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</si>
  <si>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</si>
  <si>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</si>
  <si>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</si>
  <si>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</si>
  <si>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</si>
  <si>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</si>
  <si>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</si>
  <si>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</si>
  <si>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</si>
  <si>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</si>
  <si>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</si>
  <si>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</si>
  <si>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</si>
  <si>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</si>
  <si>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</si>
  <si>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</si>
  <si>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</si>
  <si>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</si>
  <si>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</si>
  <si>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</si>
  <si>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</si>
  <si>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</si>
  <si>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</si>
  <si>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</si>
  <si>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</si>
  <si>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</si>
  <si>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</si>
  <si>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</si>
  <si>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</si>
  <si>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</si>
  <si>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</si>
  <si>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</si>
  <si>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</si>
  <si>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</si>
  <si>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</si>
  <si>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</si>
  <si>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</si>
  <si>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</si>
  <si>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</si>
  <si>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</si>
  <si>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</si>
  <si>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</si>
  <si>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</si>
  <si>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</si>
  <si>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</si>
  <si>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</si>
  <si>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</si>
  <si>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</si>
  <si>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</si>
  <si>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</si>
  <si>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</si>
  <si>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</si>
  <si>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</si>
  <si>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</si>
  <si>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</si>
  <si>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</si>
  <si>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</si>
  <si>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</si>
  <si>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</si>
  <si>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</si>
  <si>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</si>
  <si>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</si>
  <si>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</si>
  <si>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</si>
  <si>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</si>
  <si>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</si>
  <si>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</si>
  <si>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</si>
  <si>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</si>
  <si>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</si>
  <si>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</si>
  <si>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</si>
  <si>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</si>
  <si>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</si>
  <si>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</si>
  <si>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</si>
  <si>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</si>
  <si>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</si>
  <si>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</si>
  <si>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</si>
  <si>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</si>
  <si>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</si>
  <si>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</si>
  <si>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</si>
  <si>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</si>
  <si>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</si>
  <si>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</si>
  <si>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</si>
  <si>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</si>
  <si>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</si>
  <si>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</si>
  <si>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</si>
  <si>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</si>
  <si>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</si>
  <si>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</si>
  <si>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</si>
  <si>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</si>
  <si>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</si>
  <si>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</si>
  <si>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</si>
  <si>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</si>
  <si>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</si>
  <si>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</si>
  <si>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</si>
  <si>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</si>
  <si>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</si>
  <si>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</si>
  <si>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</si>
  <si>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</si>
  <si>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</si>
  <si>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</si>
  <si>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</si>
  <si>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</si>
  <si>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</si>
  <si>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</si>
  <si>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</si>
  <si>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</si>
  <si>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</si>
  <si>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</si>
  <si>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</si>
  <si>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</si>
  <si>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</si>
  <si>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</si>
  <si>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</si>
  <si>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</si>
  <si>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</si>
  <si>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</si>
  <si>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</si>
  <si>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</si>
  <si>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</si>
  <si>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</si>
  <si>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</si>
  <si>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</si>
  <si>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</si>
  <si>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</si>
  <si>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</si>
  <si>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</si>
  <si>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</si>
  <si>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</si>
  <si>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</si>
  <si>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</si>
  <si>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</si>
  <si>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</si>
  <si>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</si>
  <si>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</si>
  <si>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</si>
  <si>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</si>
  <si>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</si>
  <si>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</si>
  <si>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</si>
  <si>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</si>
  <si>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</si>
  <si>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</si>
  <si>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</si>
  <si>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</si>
  <si>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</si>
  <si>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</si>
  <si>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</si>
  <si>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</si>
  <si>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</si>
  <si>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</si>
  <si>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</si>
  <si>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</si>
  <si>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</si>
  <si>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</si>
  <si>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</si>
  <si>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</si>
  <si>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</si>
  <si>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</si>
  <si>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</si>
  <si>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</si>
  <si>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</si>
  <si>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</si>
  <si>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</si>
  <si>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</si>
  <si>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</si>
  <si>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</si>
  <si>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</si>
  <si>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</si>
  <si>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</si>
  <si>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</si>
  <si>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</si>
  <si>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</si>
  <si>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</si>
  <si>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</si>
  <si>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</si>
  <si>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</si>
  <si>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</si>
  <si>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</si>
  <si>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</si>
  <si>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</si>
  <si>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</si>
  <si>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</si>
  <si>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</si>
  <si>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</si>
  <si>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</si>
  <si>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</si>
  <si>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</si>
  <si>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</si>
  <si>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</si>
  <si>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</si>
  <si>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</si>
  <si>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</si>
  <si>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</si>
  <si>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</si>
  <si>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</si>
  <si>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</si>
  <si>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</si>
  <si>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</si>
  <si>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</si>
  <si>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</si>
  <si>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</si>
  <si>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</si>
  <si>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</si>
  <si>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</si>
  <si>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</si>
  <si>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</si>
  <si>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</si>
  <si>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</si>
  <si>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</si>
  <si>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</si>
  <si>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</si>
  <si>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</si>
  <si>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</si>
  <si>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</si>
  <si>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</si>
  <si>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</si>
  <si>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</si>
  <si>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</si>
  <si>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</si>
  <si>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</si>
  <si>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</si>
  <si>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</si>
  <si>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</si>
  <si>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</si>
  <si>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</si>
  <si>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</si>
  <si>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</si>
  <si>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</si>
  <si>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</si>
  <si>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</si>
  <si>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</si>
  <si>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</si>
  <si>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</si>
  <si>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</si>
  <si>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</si>
  <si>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</si>
  <si>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</si>
  <si>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</si>
  <si>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</si>
  <si>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</si>
  <si>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</si>
  <si>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</si>
  <si>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</si>
  <si>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</si>
  <si>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</si>
  <si>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</si>
  <si>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</si>
  <si>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</si>
  <si>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</si>
  <si>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</si>
  <si>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</si>
  <si>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</si>
  <si>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</si>
  <si>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</si>
  <si>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</si>
  <si>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</si>
  <si>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</si>
  <si>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</si>
  <si>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</si>
  <si>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</si>
  <si>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</si>
  <si>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</si>
  <si>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</si>
  <si>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</si>
  <si>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</si>
  <si>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</si>
  <si>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</si>
  <si>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</si>
  <si>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</si>
  <si>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</si>
  <si>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</si>
  <si>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</si>
  <si>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</si>
  <si>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</si>
  <si>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</si>
  <si>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</si>
  <si>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</si>
  <si>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</si>
  <si>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</si>
  <si>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</si>
  <si>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</si>
  <si>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</si>
  <si>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</si>
  <si>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</si>
  <si>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</si>
  <si>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</si>
  <si>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</si>
  <si>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</si>
  <si>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</si>
  <si>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</si>
  <si>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</si>
  <si>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</si>
  <si>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</si>
  <si>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</si>
  <si>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</si>
  <si>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</si>
  <si>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</si>
  <si>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</si>
  <si>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</si>
  <si>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</si>
  <si>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</si>
  <si>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</si>
  <si>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</si>
  <si>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</si>
  <si>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</si>
  <si>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</si>
  <si>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</si>
  <si>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</si>
  <si>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</si>
  <si>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</si>
  <si>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</si>
  <si>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</si>
  <si>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</si>
  <si>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</si>
  <si>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</si>
  <si>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</si>
  <si>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</si>
  <si>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</si>
  <si>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</si>
  <si>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</si>
  <si>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</si>
  <si>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</si>
  <si>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</si>
  <si>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</si>
  <si>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</si>
  <si>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</si>
  <si>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</si>
  <si>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</si>
  <si>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</si>
  <si>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</si>
  <si>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</si>
  <si>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</si>
  <si>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</si>
  <si>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</si>
  <si>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</si>
  <si>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</si>
  <si>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</si>
  <si>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</si>
  <si>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</si>
  <si>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</si>
  <si>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</si>
  <si>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</si>
  <si>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</si>
  <si>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</si>
  <si>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</si>
  <si>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</si>
  <si>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</si>
  <si>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</si>
  <si>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</si>
  <si>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</si>
  <si>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</si>
  <si>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</si>
  <si>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</si>
  <si>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</si>
  <si>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</si>
  <si>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</si>
  <si>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</si>
  <si>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</si>
  <si>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</si>
  <si>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</si>
  <si>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</si>
  <si>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</si>
  <si>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</si>
  <si>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</si>
  <si>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</si>
  <si>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</si>
  <si>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</si>
  <si>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</si>
  <si>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</si>
  <si>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</si>
  <si>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</si>
  <si>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</si>
  <si>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</si>
  <si>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</si>
  <si>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</si>
  <si>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</si>
  <si>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</si>
  <si>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</si>
  <si>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</si>
  <si>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</si>
  <si>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</si>
  <si>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</si>
  <si>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</si>
  <si>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</si>
  <si>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</si>
  <si>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</si>
  <si>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</si>
  <si>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</si>
  <si>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</si>
  <si>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</si>
  <si>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</si>
  <si>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</si>
  <si>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</si>
  <si>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</si>
  <si>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</si>
  <si>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</si>
  <si>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</si>
  <si>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</si>
  <si>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</si>
  <si>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</si>
  <si>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</si>
  <si>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</si>
  <si>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</si>
  <si>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</si>
  <si>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</si>
  <si>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</si>
  <si>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</si>
  <si>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</si>
  <si>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</si>
  <si>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</si>
  <si>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</si>
  <si>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</si>
  <si>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</si>
  <si>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</si>
  <si>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</si>
  <si>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</si>
  <si>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</si>
  <si>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</si>
  <si>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</si>
  <si>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</si>
  <si>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</si>
  <si>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</si>
  <si>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</si>
  <si>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</si>
  <si>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</si>
  <si>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</si>
  <si>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</si>
  <si>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</si>
  <si>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</si>
  <si>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</si>
  <si>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</si>
  <si>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</si>
  <si>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</si>
  <si>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</si>
  <si>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</si>
  <si>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</si>
  <si>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</si>
  <si>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</si>
  <si>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</si>
  <si>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</si>
  <si>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</si>
  <si>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</si>
  <si>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</si>
  <si>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</si>
  <si>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</si>
  <si>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</si>
  <si>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</si>
  <si>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</si>
  <si>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</si>
  <si>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</si>
  <si>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</si>
  <si>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</si>
  <si>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</si>
  <si>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</si>
  <si>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</si>
  <si>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</si>
  <si>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</si>
  <si>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</si>
  <si>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</si>
  <si>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</si>
  <si>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</si>
  <si>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</si>
  <si>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</si>
  <si>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</si>
  <si>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</si>
  <si>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</si>
  <si>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</si>
  <si>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</si>
  <si>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</si>
  <si>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</si>
  <si>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</si>
  <si>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</si>
  <si>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</si>
  <si>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</si>
  <si>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</si>
  <si>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</si>
  <si>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</si>
  <si>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</si>
  <si>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</si>
  <si>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</si>
  <si>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</si>
  <si>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</si>
  <si>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</si>
  <si>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</si>
  <si>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</si>
  <si>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</si>
  <si>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</si>
  <si>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</si>
  <si>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</si>
  <si>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</si>
  <si>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</si>
  <si>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</si>
  <si>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</si>
  <si>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</si>
  <si>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</si>
  <si>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</si>
  <si>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</si>
  <si>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</si>
  <si>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</si>
  <si>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</si>
  <si>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</si>
  <si>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</si>
  <si>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</si>
  <si>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</si>
  <si>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</si>
  <si>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</si>
  <si>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</si>
  <si>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</si>
  <si>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</si>
  <si>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</si>
  <si>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</si>
  <si>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</si>
  <si>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</si>
  <si>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</si>
  <si>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</si>
  <si>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</si>
  <si>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</si>
  <si>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</si>
  <si>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</si>
  <si>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</si>
  <si>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</si>
  <si>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</si>
  <si>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</si>
  <si>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</si>
  <si>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</si>
  <si>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</si>
  <si>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</si>
  <si>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</si>
  <si>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</si>
  <si>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</si>
  <si>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</si>
  <si>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</si>
  <si>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</si>
  <si>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</si>
  <si>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</si>
  <si>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</si>
  <si>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</si>
  <si>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</si>
  <si>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</si>
  <si>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</si>
  <si>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</si>
  <si>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</si>
  <si>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</si>
  <si>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</si>
  <si>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</si>
  <si>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</si>
  <si>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</si>
  <si>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</si>
  <si>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</si>
  <si>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</si>
  <si>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</si>
  <si>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</si>
  <si>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</si>
  <si>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</si>
  <si>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</si>
  <si>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</si>
  <si>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</si>
  <si>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</si>
  <si>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</si>
  <si>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</si>
  <si>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</si>
  <si>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</si>
  <si>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</si>
  <si>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</si>
  <si>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</si>
  <si>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</si>
  <si>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</si>
  <si>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</si>
  <si>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</si>
  <si>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</si>
  <si>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</si>
  <si>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</si>
  <si>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</si>
  <si>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</si>
  <si>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</si>
  <si>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</si>
  <si>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</si>
  <si>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</si>
  <si>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</si>
  <si>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</si>
  <si>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</si>
  <si>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</si>
  <si>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</si>
  <si>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</si>
  <si>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</si>
  <si>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</si>
  <si>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</si>
  <si>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</si>
  <si>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</si>
  <si>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</si>
  <si>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</si>
  <si>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</si>
  <si>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</si>
  <si>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</si>
  <si>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</si>
  <si>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</si>
  <si>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</si>
  <si>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</si>
  <si>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</si>
  <si>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</si>
  <si>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</si>
  <si>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</si>
  <si>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</si>
  <si>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</si>
  <si>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</si>
  <si>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</si>
  <si>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</si>
  <si>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</si>
  <si>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</si>
  <si>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</si>
  <si>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</si>
  <si>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</si>
  <si>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</si>
  <si>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</si>
  <si>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</si>
  <si>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</si>
  <si>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</si>
  <si>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</si>
  <si>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</si>
  <si>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</si>
  <si>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</si>
  <si>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</si>
  <si>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</si>
  <si>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</si>
  <si>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</si>
  <si>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</si>
  <si>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</si>
  <si>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</si>
  <si>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</si>
  <si>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</si>
  <si>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</si>
  <si>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</si>
  <si>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</si>
  <si>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</si>
  <si>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</si>
  <si>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</si>
  <si>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</si>
  <si>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</si>
  <si>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</si>
  <si>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</si>
  <si>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</si>
  <si>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</si>
  <si>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</si>
  <si>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</si>
  <si>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</si>
  <si>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</si>
  <si>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</si>
  <si>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</si>
  <si>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</si>
  <si>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</si>
  <si>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</si>
  <si>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</si>
  <si>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</si>
  <si>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</si>
  <si>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</si>
  <si>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</si>
  <si>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</si>
  <si>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</si>
  <si>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</si>
  <si>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</si>
  <si>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</si>
  <si>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</si>
  <si>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</si>
  <si>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</si>
  <si>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</si>
  <si>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</si>
  <si>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</si>
  <si>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</si>
  <si>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</si>
  <si>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</si>
  <si>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</si>
  <si>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</si>
  <si>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</si>
  <si>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</si>
  <si>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</si>
  <si>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</si>
  <si>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</si>
  <si>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</si>
  <si>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</si>
  <si>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</si>
  <si>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</si>
  <si>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</si>
  <si>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</si>
  <si>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</si>
  <si>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</si>
  <si>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</si>
  <si>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</si>
  <si>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</si>
  <si>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</si>
  <si>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</si>
  <si>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</si>
  <si>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</si>
  <si>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</si>
  <si>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</si>
  <si>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</si>
  <si>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</si>
  <si>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</si>
  <si>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</si>
  <si>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</si>
  <si>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</si>
  <si>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</si>
  <si>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</si>
  <si>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</si>
  <si>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</si>
  <si>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</si>
  <si>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</si>
  <si>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</si>
  <si>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</si>
  <si>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</si>
  <si>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</si>
  <si>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</si>
  <si>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</si>
  <si>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</si>
  <si>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</si>
  <si>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</si>
  <si>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</si>
  <si>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</si>
  <si>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</si>
  <si>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</si>
  <si>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</si>
  <si>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</si>
  <si>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</si>
  <si>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</si>
  <si>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</si>
  <si>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</si>
  <si>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</si>
  <si>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</si>
  <si>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</si>
  <si>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</si>
  <si>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</si>
  <si>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</si>
  <si>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</si>
  <si>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</si>
  <si>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</si>
  <si>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</si>
  <si>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</si>
  <si>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</si>
  <si>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</si>
  <si>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</si>
  <si>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</si>
  <si>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</si>
  <si>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</si>
  <si>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</si>
  <si>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</si>
  <si>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</si>
  <si>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</si>
  <si>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</si>
  <si>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</si>
  <si>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</si>
  <si>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</si>
  <si>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</si>
  <si>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</si>
  <si>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</si>
  <si>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</si>
  <si>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</si>
  <si>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</si>
  <si>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</si>
  <si>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</si>
  <si>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</si>
  <si>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</si>
  <si>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</si>
  <si>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</si>
  <si>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</si>
  <si>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</si>
  <si>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</si>
  <si>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</si>
  <si>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</si>
  <si>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</si>
  <si>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</si>
  <si>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</si>
  <si>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</si>
  <si>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</si>
  <si>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</si>
  <si>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</si>
  <si>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</si>
  <si>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</si>
  <si>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</si>
  <si>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</si>
  <si>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</si>
  <si>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</si>
  <si>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</si>
  <si>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</si>
  <si>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</si>
  <si>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</si>
  <si>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</si>
  <si>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</si>
  <si>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</si>
  <si>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</si>
  <si>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</si>
  <si>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</si>
  <si>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</si>
  <si>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</si>
  <si>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</si>
  <si>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</si>
  <si>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</si>
  <si>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</si>
  <si>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</si>
  <si>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</si>
  <si>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</si>
  <si>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</si>
  <si>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</si>
  <si>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</si>
  <si>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</si>
  <si>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</si>
  <si>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</si>
  <si>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</si>
  <si>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</si>
  <si>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</si>
  <si>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</si>
  <si>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</si>
  <si>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</si>
  <si>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</si>
  <si>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</si>
  <si>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</si>
  <si>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</si>
  <si>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</si>
  <si>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</si>
  <si>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</si>
  <si>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</si>
  <si>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</si>
  <si>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</si>
  <si>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</si>
  <si>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</si>
  <si>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</si>
  <si>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</si>
  <si>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</si>
  <si>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</si>
  <si>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</si>
  <si>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</si>
  <si>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</si>
  <si>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</si>
  <si>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</si>
  <si>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</si>
  <si>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</si>
  <si>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</si>
  <si>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</si>
  <si>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</si>
  <si>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</si>
  <si>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</si>
  <si>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</si>
  <si>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</si>
  <si>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</si>
  <si>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</si>
  <si>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</si>
  <si>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</si>
  <si>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</si>
  <si>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</si>
  <si>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</si>
  <si>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</si>
  <si>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</si>
  <si>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</si>
  <si>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</si>
  <si>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</si>
  <si>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</si>
  <si>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</si>
  <si>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</si>
  <si>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</si>
  <si>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</si>
  <si>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</si>
  <si>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</si>
  <si>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</si>
  <si>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</si>
  <si>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</si>
  <si>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</si>
  <si>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</si>
  <si>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</si>
  <si>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</si>
  <si>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</si>
  <si>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</si>
  <si>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</si>
  <si>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</si>
  <si>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</si>
  <si>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</si>
  <si>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</si>
  <si>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</si>
  <si>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</si>
  <si>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</si>
  <si>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</si>
  <si>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</si>
  <si>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</si>
  <si>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</si>
  <si>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</si>
  <si>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</si>
  <si>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</si>
  <si>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</si>
  <si>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</si>
  <si>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</si>
  <si>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</si>
  <si>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</si>
  <si>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</si>
  <si>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</si>
  <si>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</si>
  <si>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</si>
  <si>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</si>
  <si>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</si>
  <si>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</si>
  <si>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</si>
  <si>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</si>
  <si>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</si>
  <si>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</si>
  <si>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</si>
  <si>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</si>
  <si>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</si>
  <si>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</si>
  <si>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</si>
  <si>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</si>
  <si>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</si>
  <si>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</si>
  <si>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</si>
  <si>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</si>
  <si>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</si>
  <si>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</si>
  <si>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</si>
  <si>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</si>
  <si>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</si>
  <si>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</si>
  <si>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</si>
  <si>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</si>
  <si>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</si>
  <si>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</si>
  <si>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</si>
  <si>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</si>
  <si>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</si>
  <si>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</si>
  <si>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</si>
  <si>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</si>
  <si>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</si>
  <si>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</si>
  <si>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</si>
  <si>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</si>
  <si>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</si>
  <si>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</si>
  <si>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</si>
  <si>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</si>
  <si>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</si>
  <si>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</si>
  <si>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</si>
  <si>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</si>
  <si>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</si>
  <si>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</si>
  <si>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</si>
  <si>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</si>
  <si>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</si>
  <si>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</si>
  <si>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</si>
  <si>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</si>
  <si>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</si>
  <si>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</si>
  <si>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</si>
  <si>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</si>
  <si>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</si>
  <si>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</si>
  <si>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</si>
  <si>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</si>
  <si>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</si>
  <si>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</si>
  <si>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</si>
  <si>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</si>
  <si>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</si>
  <si>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</si>
  <si>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</si>
  <si>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</si>
  <si>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</si>
  <si>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</si>
  <si>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</si>
  <si>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</si>
  <si>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</si>
  <si>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</si>
  <si>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</si>
  <si>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</si>
  <si>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</si>
  <si>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</si>
  <si>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</si>
  <si>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</si>
  <si>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</si>
  <si>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</si>
  <si>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</si>
  <si>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</si>
  <si>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</si>
  <si>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</si>
  <si>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</si>
  <si>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</si>
  <si>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</si>
  <si>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</si>
  <si>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</si>
  <si>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</si>
  <si>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</si>
  <si>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</si>
  <si>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</si>
  <si>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</si>
  <si>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</si>
  <si>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</si>
  <si>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</si>
  <si>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</si>
  <si>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</si>
  <si>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</si>
  <si>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</si>
  <si>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</si>
  <si>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</si>
  <si>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</si>
  <si>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</si>
  <si>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</si>
  <si>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</si>
  <si>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</si>
  <si>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</si>
  <si>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</si>
  <si>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</si>
  <si>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</si>
  <si>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</si>
  <si>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</si>
  <si>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</si>
  <si>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</si>
  <si>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</si>
  <si>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</si>
  <si>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</si>
  <si>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</si>
  <si>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</si>
  <si>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</si>
  <si>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</si>
  <si>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</si>
  <si>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</si>
  <si>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</si>
  <si>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</si>
  <si>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</si>
  <si>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</si>
  <si>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</si>
  <si>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</si>
  <si>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</si>
  <si>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</si>
  <si>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</si>
  <si>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</si>
  <si>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</si>
  <si>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</si>
  <si>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</si>
  <si>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</si>
  <si>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</si>
  <si>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</si>
  <si>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</si>
  <si>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</si>
  <si>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</si>
  <si>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</si>
  <si>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</si>
  <si>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</si>
  <si>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</si>
  <si>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</si>
  <si>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</si>
  <si>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</si>
  <si>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</si>
  <si>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</si>
  <si>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</si>
  <si>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</si>
  <si>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</si>
  <si>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</si>
  <si>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</si>
  <si>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</si>
  <si>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</si>
  <si>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</si>
  <si>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</si>
  <si>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</si>
  <si>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</si>
  <si>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</si>
  <si>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</si>
  <si>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</si>
  <si>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</si>
  <si>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</si>
  <si>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</si>
  <si>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</si>
  <si>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</si>
  <si>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</si>
  <si>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</si>
  <si>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</si>
  <si>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</si>
  <si>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</si>
  <si>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</si>
  <si>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</si>
  <si>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</si>
  <si>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</si>
  <si>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</si>
  <si>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</si>
  <si>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</si>
  <si>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</si>
  <si>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</si>
  <si>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</si>
  <si>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</si>
  <si>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</si>
  <si>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</si>
  <si>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</si>
  <si>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</si>
  <si>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</si>
  <si>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</si>
  <si>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</si>
  <si>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</si>
  <si>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</si>
  <si>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</si>
  <si>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</si>
  <si>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</si>
  <si>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</si>
  <si>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</si>
  <si>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</si>
  <si>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</si>
  <si>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</si>
  <si>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</si>
  <si>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</si>
  <si>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</si>
  <si>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</si>
  <si>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</si>
  <si>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</si>
  <si>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</si>
  <si>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</si>
  <si>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</si>
  <si>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</si>
  <si>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</si>
  <si>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</si>
  <si>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</si>
  <si>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</si>
  <si>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</si>
  <si>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</si>
  <si>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</si>
  <si>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</si>
  <si>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</si>
  <si>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</si>
  <si>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</si>
  <si>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</si>
  <si>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</si>
  <si>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</si>
  <si>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</si>
  <si>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</si>
  <si>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</si>
  <si>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</si>
  <si>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</si>
  <si>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</si>
  <si>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</si>
  <si>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</si>
  <si>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</si>
  <si>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</si>
  <si>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</si>
  <si>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</si>
  <si>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</si>
  <si>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</si>
  <si>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</si>
  <si>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</si>
  <si>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</si>
  <si>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</si>
  <si>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</si>
  <si>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</si>
  <si>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</si>
  <si>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</si>
  <si>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</si>
  <si>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</si>
  <si>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</si>
  <si>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</si>
  <si>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</si>
  <si>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</si>
  <si>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</si>
  <si>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</si>
  <si>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</si>
  <si>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</si>
  <si>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</si>
  <si>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</si>
  <si>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</si>
  <si>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</si>
  <si>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</si>
  <si>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</si>
  <si>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</si>
  <si>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</si>
  <si>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</si>
  <si>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</si>
  <si>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</si>
  <si>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</si>
  <si>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</si>
  <si>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</si>
  <si>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</si>
  <si>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</si>
  <si>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</si>
  <si>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</si>
  <si>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</si>
  <si>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</si>
  <si>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</si>
  <si>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</si>
  <si>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</si>
  <si>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</si>
  <si>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</si>
  <si>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</si>
  <si>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</si>
  <si>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</si>
  <si>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</si>
  <si>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</si>
  <si>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</si>
  <si>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</si>
  <si>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</si>
  <si>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</si>
  <si>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</si>
  <si>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</si>
  <si>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</si>
  <si>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</si>
  <si>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</si>
  <si>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</si>
  <si>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</si>
  <si>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</si>
  <si>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</si>
  <si>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</si>
  <si>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</si>
  <si>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</si>
  <si>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</si>
  <si>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</si>
  <si>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</si>
  <si>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</si>
  <si>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</si>
  <si>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</si>
  <si>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</si>
  <si>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</si>
  <si>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</si>
  <si>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</si>
  <si>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</si>
  <si>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</si>
  <si>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</si>
  <si>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</si>
  <si>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</si>
  <si>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</si>
  <si>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</si>
  <si>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</si>
  <si>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</si>
  <si>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</si>
  <si>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</si>
  <si>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</si>
  <si>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</si>
  <si>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</si>
  <si>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</si>
  <si>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</si>
  <si>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</si>
  <si>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</si>
  <si>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</si>
  <si>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</si>
  <si>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</si>
  <si>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</si>
  <si>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</si>
  <si>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</si>
  <si>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</si>
  <si>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</si>
  <si>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</si>
  <si>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</si>
  <si>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</si>
  <si>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</si>
  <si>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</si>
  <si>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</si>
  <si>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</si>
  <si>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</si>
  <si>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</si>
  <si>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</si>
  <si>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</si>
  <si>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</si>
  <si>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</si>
  <si>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</si>
  <si>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</si>
  <si>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</si>
  <si>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</si>
  <si>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</si>
  <si>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</si>
  <si>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</si>
  <si>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</si>
  <si>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</si>
  <si>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</si>
  <si>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</si>
  <si>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</si>
  <si>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</si>
  <si>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</si>
  <si>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</si>
  <si>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</si>
  <si>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</si>
  <si>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</si>
  <si>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</si>
  <si>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</si>
  <si>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</si>
  <si>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</si>
  <si>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</si>
  <si>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</si>
  <si>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</si>
  <si>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</si>
  <si>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</si>
  <si>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</si>
  <si>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</si>
  <si>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</si>
  <si>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</si>
  <si>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</si>
  <si>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</si>
  <si>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</si>
  <si>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</si>
  <si>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</si>
  <si>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</si>
  <si>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</si>
  <si>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</si>
  <si>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</si>
  <si>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</si>
  <si>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</si>
  <si>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</si>
  <si>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</si>
  <si>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</si>
  <si>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</si>
  <si>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</si>
  <si>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</si>
  <si>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</si>
  <si>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</si>
  <si>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</si>
  <si>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</si>
  <si>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</si>
  <si>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</si>
  <si>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</si>
  <si>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</si>
  <si>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</si>
  <si>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</si>
  <si>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</si>
  <si>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</si>
  <si>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</si>
  <si>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</si>
  <si>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</si>
  <si>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</si>
  <si>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</si>
  <si>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</si>
  <si>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</si>
  <si>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</si>
  <si>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</si>
  <si>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</si>
  <si>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</si>
  <si>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</si>
  <si>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</si>
  <si>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</si>
  <si>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</si>
  <si>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</si>
  <si>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</si>
  <si>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</si>
  <si>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</si>
  <si>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</si>
  <si>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</si>
  <si>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</si>
  <si>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</si>
  <si>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</si>
  <si>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</si>
  <si>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</si>
  <si>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</si>
  <si>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</si>
  <si>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</si>
  <si>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</si>
  <si>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</si>
  <si>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</si>
  <si>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</si>
  <si>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</si>
  <si>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</si>
  <si>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</si>
  <si>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</si>
  <si>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</si>
  <si>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</si>
  <si>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</si>
  <si>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</si>
  <si>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</si>
  <si>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</si>
  <si>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</si>
  <si>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</si>
  <si>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</si>
  <si>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</si>
  <si>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</si>
  <si>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</si>
  <si>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</si>
  <si>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</si>
  <si>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</si>
  <si>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</si>
  <si>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</si>
  <si>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</si>
  <si>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</si>
  <si>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</si>
  <si>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</si>
  <si>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</si>
  <si>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</si>
  <si>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</si>
  <si>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</si>
  <si>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</si>
  <si>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</si>
  <si>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</si>
  <si>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</si>
  <si>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</si>
  <si>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</si>
  <si>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</si>
  <si>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</si>
  <si>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</si>
  <si>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</si>
  <si>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</si>
  <si>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</si>
  <si>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</si>
  <si>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</si>
  <si>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</si>
  <si>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</si>
  <si>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</si>
  <si>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</si>
  <si>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</si>
  <si>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</si>
  <si>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</si>
  <si>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</si>
  <si>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</si>
  <si>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</si>
  <si>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</si>
  <si>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</si>
  <si>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</si>
  <si>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</si>
  <si>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</si>
  <si>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</si>
  <si>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</si>
  <si>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</si>
  <si>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</si>
  <si>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</si>
  <si>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</si>
  <si>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</si>
  <si>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</si>
  <si>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</si>
  <si>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</si>
  <si>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</si>
  <si>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</si>
  <si>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</si>
  <si>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</si>
  <si>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</si>
  <si>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</si>
  <si>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</si>
  <si>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</si>
  <si>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</si>
  <si>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</si>
  <si>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</si>
  <si>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</si>
  <si>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</si>
  <si>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</si>
  <si>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</si>
  <si>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</si>
  <si>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</si>
  <si>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</si>
  <si>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</si>
  <si>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</si>
  <si>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</si>
  <si>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</si>
  <si>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</si>
  <si>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</si>
  <si>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</si>
  <si>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</si>
  <si>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</si>
  <si>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</si>
  <si>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</si>
  <si>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</si>
  <si>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</si>
  <si>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</si>
  <si>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</si>
  <si>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</si>
  <si>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</si>
  <si>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</si>
  <si>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</si>
  <si>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</si>
  <si>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</si>
  <si>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</si>
  <si>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</si>
  <si>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</si>
  <si>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</si>
  <si>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</si>
  <si>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</si>
  <si>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</si>
  <si>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</si>
  <si>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</si>
  <si>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</si>
  <si>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</si>
  <si>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</si>
  <si>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</si>
  <si>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</si>
  <si>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</si>
  <si>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</si>
  <si>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</si>
  <si>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</si>
  <si>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</si>
  <si>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</si>
  <si>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</si>
  <si>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</si>
  <si>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</si>
  <si>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</si>
  <si>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</si>
  <si>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</si>
  <si>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</si>
  <si>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</si>
  <si>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</si>
  <si>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</si>
  <si>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</si>
  <si>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</si>
  <si>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</si>
  <si>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</si>
  <si>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</si>
  <si>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</si>
  <si>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</si>
  <si>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</si>
  <si>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</si>
  <si>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</si>
  <si>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</si>
  <si>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</si>
  <si>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</si>
  <si>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</si>
  <si>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</si>
  <si>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</si>
  <si>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</si>
  <si>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</si>
  <si>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</si>
  <si>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</si>
  <si>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</si>
  <si>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</si>
  <si>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</si>
  <si>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</si>
  <si>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</si>
  <si>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</si>
  <si>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</si>
  <si>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</si>
  <si>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</si>
  <si>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</si>
  <si>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</si>
  <si>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</si>
  <si>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</si>
  <si>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</si>
  <si>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</si>
  <si>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</si>
  <si>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</si>
  <si>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</si>
  <si>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</si>
  <si>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</si>
  <si>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</si>
  <si>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</si>
  <si>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</si>
  <si>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</si>
  <si>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</si>
  <si>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</si>
  <si>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</si>
  <si>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</si>
  <si>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</si>
  <si>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</si>
  <si>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</si>
  <si>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</si>
  <si>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</si>
  <si>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</si>
  <si>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</si>
  <si>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</si>
  <si>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</si>
  <si>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</si>
  <si>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</si>
  <si>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</si>
  <si>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</si>
  <si>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</si>
  <si>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</si>
  <si>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</si>
  <si>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</si>
  <si>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</si>
  <si>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</si>
  <si>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</si>
  <si>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</si>
  <si>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</si>
  <si>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</si>
  <si>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</si>
  <si>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</si>
  <si>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</si>
  <si>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</si>
  <si>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</si>
  <si>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</si>
  <si>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</si>
  <si>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</si>
  <si>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</si>
  <si>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</si>
  <si>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</si>
  <si>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</si>
  <si>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</si>
  <si>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</si>
  <si>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</si>
  <si>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</si>
  <si>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</si>
  <si>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</si>
  <si>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</si>
  <si>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</si>
  <si>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</si>
  <si>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</si>
  <si>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</si>
  <si>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</si>
  <si>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</si>
  <si>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</si>
  <si>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</si>
  <si>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</si>
  <si>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</si>
  <si>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</si>
  <si>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</si>
  <si>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</si>
  <si>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</si>
  <si>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</si>
  <si>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</si>
  <si>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</si>
  <si>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</si>
  <si>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</si>
  <si>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</si>
  <si>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</si>
  <si>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</si>
  <si>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</si>
  <si>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</si>
  <si>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</si>
  <si>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</si>
  <si>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</si>
  <si>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</si>
  <si>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</si>
  <si>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</si>
  <si>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</si>
  <si>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</si>
  <si>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</si>
  <si>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</si>
  <si>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</si>
  <si>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</si>
  <si>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</si>
  <si>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</si>
  <si>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</si>
  <si>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</si>
  <si>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</si>
  <si>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</si>
  <si>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</si>
  <si>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</si>
  <si>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</si>
  <si>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</si>
  <si>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</si>
  <si>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</si>
  <si>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</si>
  <si>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</si>
  <si>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</si>
  <si>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</si>
  <si>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</si>
  <si>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</si>
  <si>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</si>
  <si>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</si>
  <si>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</si>
  <si>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</si>
  <si>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</si>
  <si>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</si>
  <si>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</si>
  <si>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</si>
  <si>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</si>
  <si>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</si>
  <si>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</si>
  <si>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</si>
  <si>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</si>
  <si>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</si>
  <si>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</si>
  <si>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</si>
  <si>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</si>
  <si>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</si>
  <si>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</si>
  <si>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</si>
  <si>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</si>
  <si>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</si>
  <si>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</si>
  <si>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</si>
  <si>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</si>
  <si>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</si>
  <si>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</si>
  <si>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</si>
  <si>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</si>
  <si>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</si>
  <si>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</si>
  <si>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</si>
  <si>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</si>
  <si>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</si>
  <si>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</si>
  <si>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</si>
  <si>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</si>
  <si>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</si>
  <si>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</si>
  <si>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</si>
  <si>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</si>
  <si>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</si>
  <si>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</si>
  <si>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</si>
  <si>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</si>
  <si>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</si>
  <si>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</si>
  <si>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</si>
  <si>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</si>
  <si>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</si>
  <si>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</si>
  <si>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</si>
  <si>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</si>
  <si>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</si>
  <si>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</si>
  <si>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</si>
  <si>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</si>
  <si>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</si>
  <si>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</si>
  <si>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</si>
  <si>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</si>
  <si>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</si>
  <si>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</si>
  <si>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</si>
  <si>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</si>
  <si>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</si>
  <si>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</si>
  <si>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</si>
  <si>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</si>
  <si>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</si>
  <si>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</si>
  <si>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</si>
  <si>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</si>
  <si>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</si>
  <si>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</si>
  <si>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</si>
  <si>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</si>
  <si>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</si>
  <si>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</si>
  <si>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</si>
  <si>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</si>
  <si>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</si>
  <si>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</si>
  <si>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</si>
  <si>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</si>
  <si>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</si>
  <si>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</si>
  <si>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</si>
  <si>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</si>
  <si>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</si>
  <si>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</si>
  <si>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</si>
  <si>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</si>
  <si>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</si>
  <si>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</si>
  <si>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</si>
  <si>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</si>
  <si>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</si>
  <si>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</si>
  <si>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</si>
  <si>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</si>
  <si>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</si>
  <si>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</si>
  <si>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</si>
  <si>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</si>
  <si>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</si>
  <si>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</si>
  <si>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</si>
  <si>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</si>
  <si>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</si>
  <si>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</si>
  <si>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</si>
  <si>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</si>
  <si>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</si>
  <si>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</si>
  <si>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</si>
  <si>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</si>
  <si>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</si>
  <si>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</si>
  <si>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</si>
  <si>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</si>
  <si>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</si>
  <si>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</si>
  <si>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</si>
  <si>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</si>
  <si>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</si>
  <si>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</si>
  <si>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</si>
  <si>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</si>
  <si>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</si>
  <si>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</si>
  <si>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</si>
  <si>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</si>
  <si>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</si>
  <si>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</si>
  <si>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</si>
  <si>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</si>
  <si>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</si>
  <si>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</si>
  <si>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</si>
  <si>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</si>
  <si>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</si>
  <si>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</si>
  <si>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</si>
  <si>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</si>
  <si>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</si>
  <si>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</si>
  <si>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</si>
  <si>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</si>
  <si>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</si>
  <si>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</si>
  <si>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</si>
  <si>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</si>
  <si>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</si>
  <si>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</si>
  <si>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</si>
  <si>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</si>
  <si>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</si>
  <si>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</si>
  <si>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</si>
  <si>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</si>
  <si>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</si>
  <si>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</si>
  <si>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</si>
  <si>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</si>
  <si>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</si>
  <si>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</si>
  <si>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</si>
  <si>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</si>
  <si>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</si>
  <si>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</si>
  <si>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</si>
  <si>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</si>
  <si>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</si>
  <si>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</si>
  <si>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</si>
  <si>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</si>
  <si>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</si>
  <si>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</si>
  <si>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</si>
  <si>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</si>
  <si>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</si>
  <si>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</si>
  <si>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</si>
  <si>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</si>
  <si>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</si>
  <si>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</si>
  <si>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</si>
  <si>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</si>
  <si>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</si>
  <si>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</si>
  <si>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</si>
  <si>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</si>
  <si>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</si>
  <si>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</si>
  <si>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</si>
  <si>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</si>
  <si>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</si>
  <si>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</si>
  <si>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</si>
  <si>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</si>
  <si>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</si>
  <si>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</si>
  <si>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</si>
  <si>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</si>
  <si>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</si>
  <si>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</si>
  <si>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</si>
  <si>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</si>
  <si>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</si>
  <si>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</si>
  <si>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</si>
  <si>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</si>
  <si>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</si>
  <si>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</si>
  <si>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</si>
  <si>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</si>
  <si>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</si>
  <si>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</si>
  <si>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</si>
  <si>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</si>
  <si>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</si>
  <si>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</si>
  <si>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</si>
  <si>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</si>
  <si>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</si>
  <si>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</si>
  <si>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</si>
  <si>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</si>
  <si>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</si>
  <si>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</si>
  <si>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</si>
  <si>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</si>
  <si>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</si>
  <si>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</si>
  <si>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</si>
  <si>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</si>
  <si>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</si>
  <si>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</si>
  <si>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</si>
  <si>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</si>
  <si>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</si>
  <si>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</si>
  <si>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</si>
  <si>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</si>
  <si>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</si>
  <si>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</si>
  <si>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</si>
  <si>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</si>
  <si>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</si>
  <si>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</si>
  <si>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</si>
  <si>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</si>
  <si>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</si>
  <si>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</si>
  <si>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</si>
  <si>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</si>
  <si>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</si>
  <si>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</si>
  <si>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</si>
  <si>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</si>
  <si>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</si>
  <si>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</si>
  <si>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</si>
  <si>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</si>
  <si>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</si>
  <si>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</si>
  <si>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</si>
  <si>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</si>
  <si>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</si>
  <si>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</si>
  <si>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</si>
  <si>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</si>
  <si>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</si>
  <si>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</si>
  <si>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</si>
  <si>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</si>
  <si>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</si>
  <si>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</si>
  <si>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</si>
  <si>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</si>
  <si>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</si>
  <si>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</si>
  <si>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</si>
  <si>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</si>
  <si>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</si>
  <si>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</si>
  <si>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</si>
  <si>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</si>
  <si>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</si>
  <si>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</si>
  <si>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</si>
  <si>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</si>
  <si>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</si>
  <si>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</si>
  <si>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</si>
  <si>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</si>
  <si>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</si>
  <si>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</si>
  <si>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</si>
  <si>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</si>
  <si>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</si>
  <si>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</si>
  <si>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</si>
  <si>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</si>
  <si>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</si>
  <si>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</si>
  <si>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</si>
  <si>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</si>
  <si>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</si>
  <si>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</si>
  <si>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</si>
  <si>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</si>
  <si>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</si>
  <si>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</si>
  <si>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</si>
  <si>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</si>
  <si>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</si>
  <si>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</si>
  <si>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</si>
  <si>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</si>
  <si>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</si>
  <si>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</si>
  <si>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</si>
  <si>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</si>
  <si>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</si>
  <si>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</si>
  <si>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</si>
  <si>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</si>
  <si>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</si>
  <si>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</si>
  <si>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</si>
  <si>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</si>
  <si>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</si>
  <si>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</si>
  <si>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</si>
  <si>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</si>
  <si>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</si>
  <si>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</si>
  <si>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</si>
  <si>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</si>
  <si>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</si>
  <si>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</si>
  <si>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</si>
  <si>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</si>
  <si>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</si>
  <si>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</si>
  <si>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</si>
  <si>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</si>
  <si>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</si>
  <si>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</si>
  <si>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</si>
  <si>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</si>
  <si>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</si>
  <si>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</si>
  <si>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</si>
  <si>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</si>
  <si>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</si>
  <si>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</si>
  <si>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</si>
  <si>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</si>
  <si>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</si>
  <si>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</si>
  <si>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</si>
  <si>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</si>
  <si>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</si>
  <si>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</si>
  <si>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</si>
  <si>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</si>
  <si>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</si>
  <si>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</si>
  <si>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</si>
  <si>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</si>
  <si>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</si>
  <si>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</si>
  <si>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</si>
  <si>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</si>
  <si>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</si>
  <si>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</si>
  <si>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</si>
  <si>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</si>
  <si>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</si>
  <si>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</si>
  <si>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</si>
  <si>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</si>
  <si>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</si>
  <si>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</si>
  <si>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</si>
  <si>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</si>
  <si>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</si>
  <si>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</si>
  <si>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</si>
  <si>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</si>
  <si>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</si>
  <si>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</si>
  <si>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</si>
  <si>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</si>
  <si>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</si>
  <si>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</si>
  <si>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</si>
  <si>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</si>
  <si>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</si>
  <si>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</si>
  <si>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</si>
  <si>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</si>
  <si>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</si>
  <si>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</si>
  <si>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</si>
  <si>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</si>
  <si>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</si>
  <si>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</si>
  <si>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</si>
  <si>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</si>
  <si>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</si>
  <si>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</si>
  <si>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</si>
  <si>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</si>
  <si>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</si>
  <si>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</si>
  <si>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</si>
  <si>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</si>
  <si>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</si>
  <si>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</si>
  <si>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</si>
  <si>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</si>
  <si>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</si>
  <si>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</si>
  <si>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</si>
  <si>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</si>
  <si>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</si>
  <si>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</si>
  <si>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</si>
  <si>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</si>
  <si>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</si>
  <si>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</si>
  <si>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</si>
  <si>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</si>
  <si>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</si>
  <si>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</si>
  <si>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</si>
  <si>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</si>
  <si>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</si>
  <si>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</si>
  <si>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</si>
  <si>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</si>
  <si>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</si>
  <si>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</si>
  <si>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</si>
  <si>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</si>
  <si>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</si>
  <si>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</si>
  <si>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</si>
  <si>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</si>
  <si>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</si>
  <si>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</si>
  <si>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</si>
  <si>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</si>
  <si>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</si>
  <si>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</si>
  <si>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</si>
  <si>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</si>
  <si>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</si>
  <si>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</si>
  <si>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</si>
  <si>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</si>
  <si>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</si>
  <si>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</si>
  <si>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</si>
  <si>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</si>
  <si>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</si>
  <si>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</si>
  <si>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</si>
  <si>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</si>
  <si>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</si>
  <si>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</si>
  <si>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</si>
  <si>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</si>
  <si>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</si>
  <si>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</si>
  <si>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</si>
  <si>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</si>
  <si>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</si>
  <si>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</si>
  <si>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</si>
  <si>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</si>
  <si>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</si>
  <si>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</si>
  <si>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</si>
  <si>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</si>
  <si>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</si>
  <si>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</si>
  <si>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</si>
  <si>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</si>
  <si>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</si>
  <si>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</si>
  <si>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</si>
  <si>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</si>
  <si>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</si>
  <si>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</si>
  <si>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</si>
  <si>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</si>
  <si>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</si>
  <si>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</si>
  <si>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</si>
  <si>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</si>
  <si>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</si>
  <si>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</si>
  <si>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</si>
  <si>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</si>
  <si>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</si>
  <si>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</si>
  <si>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</si>
  <si>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</si>
  <si>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</si>
  <si>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</si>
  <si>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</si>
  <si>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</si>
  <si>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</si>
  <si>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</si>
  <si>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</si>
  <si>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</si>
  <si>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</si>
  <si>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</si>
  <si>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</si>
  <si>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</si>
  <si>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</si>
  <si>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</si>
  <si>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</si>
  <si>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</si>
  <si>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</si>
  <si>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</si>
  <si>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</si>
  <si>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</si>
  <si>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</si>
  <si>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</si>
  <si>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</si>
  <si>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</si>
  <si>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</si>
  <si>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</si>
  <si>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</si>
  <si>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</si>
  <si>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</si>
  <si>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</si>
  <si>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</si>
  <si>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</si>
  <si>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</si>
  <si>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</si>
  <si>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</si>
  <si>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</si>
  <si>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</si>
  <si>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</si>
  <si>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</si>
  <si>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</si>
  <si>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</si>
  <si>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</si>
  <si>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</si>
  <si>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</si>
  <si>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</si>
  <si>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</si>
  <si>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</si>
  <si>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</si>
  <si>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</si>
  <si>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</si>
  <si>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</si>
  <si>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</si>
  <si>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</si>
  <si>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</si>
  <si>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</si>
  <si>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</si>
  <si>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</si>
  <si>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</si>
  <si>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</si>
  <si>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</si>
  <si>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</si>
  <si>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</si>
  <si>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</si>
  <si>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</si>
  <si>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</si>
  <si>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</si>
  <si>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</si>
  <si>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</si>
  <si>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</si>
  <si>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</si>
  <si>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</si>
  <si>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</si>
  <si>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</si>
  <si>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</si>
  <si>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</si>
  <si>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</si>
  <si>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</si>
  <si>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</si>
  <si>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</si>
  <si>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</si>
  <si>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</si>
  <si>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</si>
  <si>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</si>
  <si>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</si>
  <si>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</si>
  <si>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</si>
  <si>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</si>
  <si>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</si>
  <si>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</si>
  <si>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</si>
  <si>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</si>
  <si>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</si>
  <si>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</si>
  <si>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</si>
  <si>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</si>
  <si>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</si>
  <si>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</si>
  <si>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</si>
  <si>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</si>
  <si>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</si>
  <si>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</si>
  <si>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</si>
  <si>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</si>
  <si>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</si>
  <si>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</si>
  <si>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</si>
  <si>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</si>
  <si>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</si>
  <si>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</si>
  <si>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</si>
  <si>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</si>
  <si>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</si>
  <si>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</si>
  <si>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</si>
  <si>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</si>
  <si>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</si>
  <si>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</si>
  <si>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</si>
  <si>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</si>
  <si>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</si>
  <si>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</si>
  <si>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</si>
  <si>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</si>
  <si>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</si>
  <si>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</si>
  <si>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</si>
  <si>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</si>
  <si>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</si>
  <si>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</si>
  <si>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</si>
  <si>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</si>
  <si>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</si>
  <si>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</si>
  <si>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</si>
  <si>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</si>
  <si>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</si>
  <si>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</si>
  <si>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</si>
  <si>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</si>
  <si>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</si>
  <si>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</si>
  <si>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</si>
  <si>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</si>
  <si>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</si>
  <si>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</si>
  <si>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</si>
  <si>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</si>
  <si>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</si>
  <si>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</si>
  <si>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</si>
  <si>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</si>
  <si>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</si>
  <si>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</si>
  <si>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</si>
  <si>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</si>
  <si>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</si>
  <si>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</si>
  <si>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</si>
  <si>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</si>
  <si>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</si>
  <si>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</si>
  <si>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</si>
  <si>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</si>
  <si>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</si>
  <si>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</si>
  <si>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</si>
  <si>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</si>
  <si>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</si>
  <si>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</si>
  <si>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</si>
  <si>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</si>
  <si>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</si>
  <si>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</si>
  <si>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</si>
  <si>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</si>
  <si>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</si>
  <si>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</si>
  <si>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</si>
  <si>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</si>
  <si>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</si>
  <si>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</si>
  <si>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</si>
  <si>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</si>
  <si>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</si>
  <si>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</si>
  <si>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</si>
  <si>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</si>
  <si>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</si>
  <si>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</si>
  <si>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</si>
  <si>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</si>
  <si>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</si>
  <si>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</si>
  <si>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</si>
  <si>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</si>
  <si>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</si>
  <si>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</si>
  <si>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</si>
  <si>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</si>
  <si>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</si>
  <si>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</si>
  <si>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</si>
  <si>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</si>
  <si>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</si>
  <si>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</si>
  <si>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</si>
  <si>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</si>
  <si>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</si>
  <si>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</si>
  <si>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</si>
  <si>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</si>
  <si>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</si>
  <si>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</si>
  <si>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</si>
  <si>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</si>
  <si>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</si>
  <si>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</si>
  <si>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</si>
  <si>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</si>
  <si>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</si>
  <si>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</si>
  <si>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</si>
  <si>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</si>
  <si>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</si>
  <si>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</si>
  <si>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</si>
  <si>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</si>
  <si>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</si>
  <si>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</si>
  <si>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</si>
  <si>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</si>
  <si>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</si>
  <si>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</si>
  <si>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</si>
  <si>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</si>
  <si>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</si>
  <si>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</si>
  <si>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</si>
  <si>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</si>
  <si>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</si>
  <si>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</si>
  <si>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</si>
  <si>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</si>
  <si>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</si>
  <si>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</si>
  <si>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</si>
  <si>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</si>
  <si>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</si>
  <si>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</si>
  <si>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</si>
  <si>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</si>
  <si>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</si>
  <si>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</si>
  <si>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</si>
  <si>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</si>
  <si>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</si>
  <si>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</si>
  <si>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</si>
  <si>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</si>
  <si>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</si>
  <si>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</si>
  <si>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</si>
  <si>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</si>
  <si>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</si>
  <si>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</si>
  <si>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</si>
  <si>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</si>
  <si>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</si>
  <si>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</si>
  <si>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</si>
  <si>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</si>
  <si>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</si>
  <si>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</si>
  <si>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</si>
  <si>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</si>
  <si>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</si>
  <si>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</si>
  <si>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</si>
  <si>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</si>
  <si>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</si>
  <si>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</si>
  <si>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</si>
  <si>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</si>
  <si>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</si>
  <si>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</si>
  <si>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</si>
  <si>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</si>
  <si>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</si>
  <si>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</si>
  <si>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</si>
  <si>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</si>
  <si>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</si>
  <si>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</si>
  <si>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</si>
  <si>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</si>
  <si>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</si>
  <si>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</si>
  <si>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</si>
  <si>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</si>
  <si>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</si>
  <si>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</si>
  <si>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</si>
  <si>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</si>
  <si>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</si>
  <si>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</si>
  <si>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</si>
  <si>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</si>
  <si>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</si>
  <si>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</si>
  <si>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</si>
  <si>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</si>
  <si>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</si>
  <si>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</si>
  <si>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</si>
  <si>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</si>
  <si>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</si>
  <si>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</si>
  <si>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</si>
  <si>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</si>
  <si>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</si>
  <si>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</si>
  <si>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</si>
  <si>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</si>
  <si>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</si>
  <si>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</si>
  <si>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</si>
  <si>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</si>
  <si>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</si>
  <si>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</si>
  <si>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</si>
  <si>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</si>
  <si>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</si>
  <si>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</si>
  <si>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</si>
  <si>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</si>
  <si>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</si>
  <si>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</si>
  <si>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</si>
  <si>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</si>
  <si>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</si>
  <si>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</si>
  <si>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</si>
  <si>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</si>
  <si>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</si>
  <si>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</si>
  <si>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</si>
  <si>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</si>
  <si>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</si>
  <si>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</si>
  <si>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</si>
  <si>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</si>
  <si>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</si>
  <si>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</si>
  <si>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</si>
  <si>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</si>
  <si>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</si>
  <si>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</si>
  <si>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</si>
  <si>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</si>
  <si>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</si>
  <si>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</si>
  <si>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</si>
  <si>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</si>
  <si>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</si>
  <si>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</si>
  <si>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</si>
  <si>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</si>
  <si>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</si>
  <si>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</si>
  <si>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</si>
  <si>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</si>
  <si>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</si>
  <si>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</si>
  <si>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</si>
  <si>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</si>
  <si>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</si>
  <si>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</si>
  <si>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</si>
  <si>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</si>
  <si>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</si>
  <si>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</si>
  <si>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</si>
  <si>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</si>
  <si>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</si>
  <si>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</si>
  <si>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</si>
  <si>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</si>
  <si>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</si>
  <si>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</si>
  <si>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</si>
  <si>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</si>
  <si>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</si>
  <si>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</si>
  <si>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</si>
  <si>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</si>
  <si>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</si>
  <si>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</si>
  <si>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</si>
  <si>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</si>
  <si>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</si>
  <si>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</si>
  <si>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</si>
  <si>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</si>
  <si>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</si>
  <si>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</si>
  <si>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</si>
  <si>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</si>
  <si>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</si>
  <si>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</si>
  <si>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</si>
  <si>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</si>
  <si>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</si>
  <si>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</si>
  <si>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</si>
  <si>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</si>
  <si>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</si>
  <si>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</si>
  <si>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</si>
  <si>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</si>
  <si>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</si>
  <si>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</si>
  <si>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</si>
  <si>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</si>
  <si>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</si>
  <si>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</si>
  <si>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</si>
  <si>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</si>
  <si>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</si>
  <si>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</si>
  <si>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</si>
  <si>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</si>
  <si>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</si>
  <si>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</si>
  <si>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</si>
  <si>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</si>
  <si>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</si>
  <si>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</si>
  <si>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</si>
  <si>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</si>
  <si>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</si>
  <si>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</si>
  <si>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</si>
  <si>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</si>
  <si>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</si>
  <si>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</si>
  <si>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</si>
  <si>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</si>
  <si>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</si>
  <si>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</si>
  <si>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</si>
  <si>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</si>
  <si>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</si>
  <si>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</si>
  <si>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</si>
  <si>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</si>
  <si>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</si>
  <si>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</si>
  <si>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</si>
  <si>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</si>
  <si>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</si>
  <si>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</si>
  <si>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</si>
  <si>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</si>
  <si>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</si>
  <si>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</si>
  <si>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</si>
  <si>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</si>
  <si>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</si>
  <si>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</si>
  <si>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</si>
  <si>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</si>
  <si>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</si>
  <si>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</si>
  <si>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</si>
  <si>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</si>
  <si>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</si>
  <si>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</si>
  <si>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</si>
  <si>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</si>
  <si>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</si>
  <si>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</si>
  <si>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</si>
  <si>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</si>
  <si>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</si>
  <si>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</si>
  <si>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</si>
  <si>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</si>
  <si>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</si>
  <si>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</si>
  <si>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</si>
  <si>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</si>
  <si>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</si>
  <si>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</si>
  <si>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</si>
  <si>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</si>
  <si>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</si>
  <si>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</si>
  <si>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</si>
  <si>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</si>
  <si>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</si>
  <si>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</si>
  <si>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</si>
  <si>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</si>
  <si>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</si>
  <si>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</si>
  <si>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</si>
  <si>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</si>
  <si>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</si>
  <si>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</si>
  <si>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</si>
  <si>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</si>
  <si>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</si>
  <si>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</si>
  <si>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</si>
  <si>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</si>
  <si>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</si>
  <si>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</si>
  <si>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</si>
  <si>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</si>
  <si>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</si>
  <si>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</si>
  <si>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</si>
  <si>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</si>
  <si>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</si>
  <si>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</si>
  <si>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</si>
  <si>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</si>
  <si>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</si>
  <si>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</si>
  <si>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</si>
  <si>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</si>
  <si>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</si>
  <si>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</si>
  <si>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</si>
  <si>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</si>
  <si>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</si>
  <si>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</si>
  <si>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</si>
  <si>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</si>
  <si>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</si>
  <si>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</si>
  <si>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</si>
  <si>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</si>
  <si>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</si>
  <si>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</si>
  <si>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</si>
  <si>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</si>
  <si>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</si>
  <si>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</si>
  <si>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</si>
  <si>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</si>
  <si>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</si>
  <si>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</si>
  <si>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</si>
  <si>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</si>
  <si>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</si>
  <si>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</si>
  <si>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</si>
  <si>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</si>
  <si>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</si>
  <si>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</si>
  <si>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</si>
  <si>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</si>
  <si>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</si>
  <si>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</si>
  <si>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</si>
  <si>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</si>
  <si>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</si>
  <si>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</si>
  <si>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</si>
  <si>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</si>
  <si>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</si>
  <si>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</si>
  <si>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</si>
  <si>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</si>
  <si>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</si>
  <si>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</si>
  <si>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</si>
  <si>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</si>
  <si>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</si>
  <si>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</si>
  <si>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</si>
  <si>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</si>
  <si>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</si>
  <si>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</si>
  <si>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</si>
  <si>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</si>
  <si>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</si>
  <si>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</si>
  <si>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</si>
  <si>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</si>
  <si>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</si>
  <si>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</si>
  <si>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</si>
  <si>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</si>
  <si>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</si>
  <si>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</si>
  <si>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</si>
  <si>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</si>
  <si>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</si>
  <si>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</si>
  <si>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</si>
  <si>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</si>
  <si>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</si>
  <si>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</si>
  <si>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</si>
  <si>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</si>
  <si>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</si>
  <si>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</si>
  <si>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</si>
  <si>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</si>
  <si>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</si>
  <si>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</si>
  <si>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</si>
  <si>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</si>
  <si>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</si>
  <si>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</si>
  <si>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</si>
  <si>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</si>
  <si>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</si>
  <si>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</si>
  <si>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</si>
  <si>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</si>
  <si>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</si>
  <si>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</si>
  <si>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</si>
  <si>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</si>
  <si>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</si>
  <si>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</si>
  <si>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</si>
  <si>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</si>
  <si>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</si>
  <si>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</si>
  <si>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</si>
  <si>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</si>
  <si>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</si>
  <si>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</si>
  <si>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</si>
  <si>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</si>
  <si>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</si>
  <si>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</si>
  <si>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</si>
  <si>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</si>
  <si>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</si>
  <si>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</si>
  <si>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</si>
  <si>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</si>
  <si>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</si>
  <si>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</si>
  <si>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</si>
  <si>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</si>
  <si>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</si>
  <si>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</si>
  <si>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</si>
  <si>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</si>
  <si>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</si>
  <si>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</si>
  <si>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</si>
  <si>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</si>
  <si>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</si>
  <si>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</si>
  <si>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</si>
  <si>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</si>
  <si>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</si>
  <si>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</si>
  <si>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</si>
  <si>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</si>
  <si>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</si>
  <si>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</si>
  <si>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</si>
  <si>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</si>
  <si>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</si>
  <si>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</si>
  <si>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</si>
  <si>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</si>
  <si>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</si>
  <si>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</si>
  <si>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</si>
  <si>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</si>
  <si>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</si>
  <si>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</si>
  <si>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</si>
  <si>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</si>
  <si>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</si>
  <si>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</si>
  <si>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</si>
  <si>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</si>
  <si>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</si>
  <si>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</si>
  <si>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</si>
  <si>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</si>
  <si>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</si>
  <si>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</si>
  <si>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</si>
  <si>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</si>
  <si>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</si>
  <si>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</si>
  <si>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</si>
  <si>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</si>
  <si>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</si>
  <si>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</si>
  <si>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</si>
  <si>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</si>
  <si>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</si>
  <si>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</si>
  <si>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</si>
  <si>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</si>
  <si>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</si>
  <si>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</si>
  <si>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</si>
  <si>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</si>
  <si>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</si>
  <si>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</si>
  <si>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</si>
  <si>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</si>
  <si>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</si>
  <si>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</si>
  <si>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</si>
  <si>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</si>
  <si>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</si>
  <si>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</si>
  <si>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</si>
  <si>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</si>
  <si>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</si>
  <si>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</si>
  <si>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</si>
  <si>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</si>
  <si>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</si>
  <si>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</si>
  <si>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</si>
  <si>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</si>
  <si>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</si>
  <si>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</si>
  <si>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</si>
  <si>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</si>
  <si>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</si>
  <si>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</si>
  <si>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</si>
  <si>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</si>
  <si>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</si>
  <si>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</si>
  <si>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</si>
  <si>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</si>
  <si>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</si>
  <si>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</si>
  <si>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</si>
  <si>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</si>
  <si>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</si>
  <si>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</si>
  <si>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</si>
  <si>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</si>
  <si>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</si>
  <si>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</si>
  <si>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</si>
  <si>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</si>
  <si>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</si>
  <si>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</si>
  <si>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</si>
  <si>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</si>
  <si>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</si>
  <si>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</si>
  <si>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</si>
  <si>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</si>
  <si>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</si>
  <si>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</si>
  <si>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</si>
  <si>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</si>
  <si>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</si>
  <si>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</si>
  <si>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</si>
  <si>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</si>
  <si>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</si>
  <si>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</si>
  <si>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</si>
  <si>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</si>
  <si>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</si>
  <si>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</si>
  <si>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</si>
  <si>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</si>
  <si>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</si>
  <si>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</si>
  <si>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</si>
  <si>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</si>
  <si>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</si>
  <si>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</si>
  <si>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</si>
  <si>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</si>
  <si>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</si>
  <si>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</si>
  <si>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</si>
  <si>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</si>
  <si>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</si>
  <si>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</si>
  <si>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</si>
  <si>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</si>
  <si>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</si>
  <si>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</si>
  <si>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</si>
  <si>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</si>
  <si>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</si>
  <si>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</si>
  <si>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</si>
  <si>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</si>
  <si>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</si>
  <si>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</si>
  <si>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</si>
  <si>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</si>
  <si>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</si>
  <si>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</si>
  <si>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</si>
  <si>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</si>
  <si>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</si>
  <si>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</si>
  <si>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</si>
  <si>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</si>
  <si>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</si>
  <si>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</si>
  <si>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</si>
  <si>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</si>
  <si>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</si>
  <si>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</si>
  <si>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</si>
  <si>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</si>
  <si>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</si>
  <si>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</si>
  <si>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</si>
  <si>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</si>
  <si>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</si>
  <si>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</si>
  <si>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</si>
  <si>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</si>
  <si>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</si>
  <si>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</si>
  <si>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</si>
  <si>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</si>
  <si>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</si>
  <si>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</si>
  <si>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</si>
  <si>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</si>
  <si>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</si>
  <si>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</si>
  <si>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</si>
  <si>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</si>
  <si>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</si>
  <si>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</si>
  <si>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</si>
  <si>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</si>
  <si>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</si>
  <si>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</si>
  <si>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</si>
  <si>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</si>
  <si>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</si>
  <si>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</si>
  <si>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</si>
  <si>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</si>
  <si>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</si>
  <si>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</si>
  <si>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</si>
  <si>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</si>
  <si>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</si>
  <si>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</si>
  <si>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</si>
  <si>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</si>
  <si>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</si>
  <si>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</si>
  <si>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</si>
  <si>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</si>
  <si>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</si>
  <si>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</si>
  <si>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</si>
  <si>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</si>
  <si>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</si>
  <si>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</si>
  <si>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</si>
  <si>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</si>
  <si>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</si>
  <si>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</si>
  <si>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</si>
  <si>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</si>
  <si>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</si>
  <si>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</si>
  <si>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</si>
  <si>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</si>
  <si>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</si>
  <si>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</si>
  <si>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</si>
  <si>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</si>
  <si>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</si>
  <si>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</si>
  <si>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</si>
  <si>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</si>
  <si>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</si>
  <si>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</si>
  <si>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</si>
  <si>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</si>
  <si>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</si>
  <si>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</si>
  <si>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</si>
  <si>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</si>
  <si>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</si>
  <si>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</si>
  <si>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</si>
  <si>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</si>
  <si>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</si>
  <si>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</si>
  <si>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</si>
  <si>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</si>
  <si>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</si>
  <si>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</si>
  <si>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</si>
  <si>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</si>
  <si>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</si>
  <si>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</si>
  <si>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</si>
  <si>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</si>
  <si>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</si>
  <si>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</si>
  <si>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</si>
  <si>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</si>
  <si>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</si>
  <si>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</si>
  <si>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</si>
  <si>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</si>
  <si>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</si>
  <si>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</si>
  <si>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</si>
  <si>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</si>
  <si>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</si>
  <si>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</si>
  <si>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</si>
  <si>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</si>
  <si>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</si>
  <si>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</si>
  <si>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</si>
  <si>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</si>
  <si>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</si>
  <si>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</si>
  <si>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</si>
  <si>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</si>
  <si>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</si>
  <si>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</si>
  <si>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</si>
  <si>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</si>
  <si>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</si>
  <si>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</si>
  <si>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</si>
  <si>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</si>
  <si>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</si>
  <si>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</si>
  <si>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</si>
  <si>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</si>
  <si>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</si>
  <si>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</si>
  <si>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</si>
  <si>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</si>
  <si>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</si>
  <si>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</si>
  <si>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</si>
  <si>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</si>
  <si>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</si>
  <si>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</si>
  <si>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</si>
  <si>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</si>
  <si>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</si>
  <si>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</si>
  <si>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</si>
  <si>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</si>
  <si>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</si>
  <si>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</si>
  <si>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</si>
  <si>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</si>
  <si>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</si>
  <si>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</si>
  <si>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</si>
  <si>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</si>
  <si>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</si>
  <si>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</si>
  <si>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</si>
  <si>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</si>
  <si>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</si>
  <si>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</si>
  <si>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</si>
  <si>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</si>
  <si>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</si>
  <si>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</si>
  <si>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</si>
  <si>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</si>
  <si>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</si>
  <si>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</si>
  <si>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</si>
  <si>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</si>
  <si>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</si>
  <si>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</si>
  <si>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</si>
  <si>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</si>
  <si>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</si>
  <si>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</si>
  <si>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</si>
  <si>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</si>
  <si>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</si>
  <si>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</si>
  <si>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</si>
  <si>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</si>
  <si>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</si>
  <si>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</si>
  <si>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</si>
  <si>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</si>
  <si>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</si>
  <si>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</si>
  <si>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</si>
  <si>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</si>
  <si>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</si>
  <si>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</si>
  <si>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</si>
  <si>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</si>
  <si>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</si>
  <si>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</si>
  <si>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</si>
  <si>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</si>
  <si>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</si>
  <si>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</si>
  <si>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</si>
  <si>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</si>
  <si>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</si>
  <si>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</si>
  <si>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</si>
  <si>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</si>
  <si>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</si>
  <si>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</si>
  <si>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</si>
  <si>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</si>
  <si>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</si>
  <si>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</si>
  <si>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</si>
  <si>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</si>
  <si>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</si>
  <si>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</si>
  <si>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</si>
  <si>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</si>
  <si>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</si>
  <si>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</si>
  <si>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</si>
  <si>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</si>
  <si>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</si>
  <si>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</si>
  <si>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</si>
  <si>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</si>
  <si>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</si>
  <si>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</si>
  <si>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</si>
  <si>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</si>
  <si>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</si>
  <si>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</si>
  <si>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</si>
  <si>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</si>
  <si>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</si>
  <si>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</si>
  <si>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</si>
  <si>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</si>
  <si>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</si>
  <si>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</si>
  <si>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</si>
  <si>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</si>
  <si>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</si>
  <si>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</si>
  <si>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</si>
  <si>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</si>
  <si>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</si>
  <si>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</si>
  <si>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</si>
  <si>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</si>
  <si>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</si>
  <si>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</si>
  <si>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</si>
  <si>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</si>
  <si>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</si>
  <si>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</si>
  <si>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</si>
  <si>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</si>
  <si>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</si>
  <si>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</si>
  <si>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</si>
  <si>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</si>
  <si>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</si>
  <si>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</si>
  <si>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</si>
  <si>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</si>
  <si>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</si>
  <si>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</si>
  <si>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</si>
  <si>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</si>
  <si>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</si>
  <si>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</si>
  <si>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</si>
  <si>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</si>
  <si>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</si>
  <si>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</si>
  <si>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</si>
  <si>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</si>
  <si>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</si>
  <si>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</si>
  <si>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</si>
  <si>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</si>
  <si>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</si>
  <si>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</si>
  <si>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</si>
  <si>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</si>
  <si>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</si>
  <si>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</si>
  <si>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</si>
  <si>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</si>
  <si>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</si>
  <si>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</si>
  <si>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</si>
  <si>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</si>
  <si>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</si>
  <si>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</si>
  <si>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</si>
  <si>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</si>
  <si>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</si>
  <si>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</si>
  <si>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</si>
  <si>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</si>
  <si>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</si>
  <si>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</si>
  <si>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</si>
  <si>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</si>
  <si>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</si>
  <si>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</si>
  <si>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</si>
  <si>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</si>
  <si>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</si>
  <si>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</si>
  <si>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</si>
  <si>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</si>
  <si>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</si>
  <si>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</si>
  <si>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</si>
  <si>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</si>
  <si>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</si>
  <si>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</si>
  <si>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</si>
  <si>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</si>
  <si>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</si>
  <si>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</si>
  <si>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</si>
  <si>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</si>
  <si>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</si>
  <si>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</si>
  <si>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</si>
  <si>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</si>
  <si>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</si>
  <si>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</si>
  <si>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</si>
  <si>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</si>
  <si>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</si>
  <si>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</si>
  <si>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</si>
  <si>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</si>
  <si>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</si>
  <si>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</si>
  <si>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</si>
  <si>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</si>
  <si>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</si>
  <si>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</si>
  <si>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</si>
  <si>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</si>
  <si>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</si>
  <si>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</si>
  <si>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</si>
  <si>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</si>
  <si>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</si>
  <si>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</si>
  <si>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</si>
  <si>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</si>
  <si>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</si>
  <si>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</si>
  <si>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</si>
  <si>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</si>
  <si>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</si>
  <si>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</si>
  <si>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</si>
  <si>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</si>
  <si>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</si>
  <si>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</si>
  <si>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</si>
  <si>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</si>
  <si>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</si>
  <si>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</si>
  <si>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</si>
  <si>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</si>
  <si>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</si>
  <si>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</si>
  <si>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</si>
  <si>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</si>
  <si>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</si>
  <si>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</si>
  <si>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</si>
  <si>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</si>
  <si>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</si>
  <si>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</si>
  <si>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</si>
  <si>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</si>
  <si>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</si>
  <si>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</si>
  <si>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</si>
  <si>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</si>
  <si>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</si>
  <si>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</si>
  <si>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</si>
  <si>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</si>
  <si>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</si>
  <si>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</si>
  <si>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</si>
  <si>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</si>
  <si>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</si>
  <si>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</si>
  <si>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</si>
  <si>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</si>
  <si>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</si>
  <si>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</si>
  <si>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</si>
  <si>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</si>
  <si>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</si>
  <si>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</si>
  <si>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</si>
  <si>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</si>
  <si>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</si>
  <si>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</si>
  <si>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</si>
  <si>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</si>
  <si>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</si>
  <si>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</si>
  <si>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</si>
  <si>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</si>
  <si>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</si>
  <si>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</si>
  <si>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</si>
  <si>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</si>
  <si>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</si>
  <si>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</si>
  <si>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</si>
  <si>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</si>
  <si>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</si>
  <si>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</si>
  <si>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</si>
  <si>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</si>
  <si>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</si>
  <si>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</si>
  <si>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</si>
  <si>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</si>
  <si>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</si>
  <si>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</si>
  <si>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</si>
  <si>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</si>
  <si>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</si>
  <si>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</si>
  <si>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</si>
  <si>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</si>
  <si>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</si>
  <si>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</si>
  <si>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</si>
  <si>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</si>
  <si>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</si>
  <si>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</si>
  <si>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</si>
  <si>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</si>
  <si>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</si>
  <si>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</si>
  <si>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</si>
  <si>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</si>
  <si>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</si>
  <si>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</si>
  <si>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</si>
  <si>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</si>
  <si>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</si>
  <si>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</si>
  <si>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</si>
  <si>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</si>
  <si>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</si>
  <si>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</si>
  <si>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</si>
  <si>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</si>
  <si>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</si>
  <si>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</si>
  <si>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</si>
  <si>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</si>
  <si>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</si>
  <si>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</si>
  <si>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</si>
  <si>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</si>
  <si>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</si>
  <si>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</si>
  <si>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</si>
  <si>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</si>
  <si>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</si>
  <si>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</si>
  <si>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</si>
  <si>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</si>
  <si>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</si>
  <si>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</si>
  <si>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</si>
  <si>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</si>
  <si>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</si>
  <si>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</si>
  <si>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</si>
  <si>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</si>
  <si>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</si>
  <si>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</si>
  <si>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</si>
  <si>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</si>
  <si>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</si>
  <si>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</si>
  <si>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</si>
  <si>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</si>
  <si>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</si>
  <si>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</si>
  <si>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</si>
  <si>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</si>
  <si>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</si>
  <si>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</si>
  <si>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</si>
  <si>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</si>
  <si>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</si>
  <si>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</si>
  <si>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</si>
  <si>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</si>
  <si>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</si>
  <si>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</si>
  <si>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</si>
  <si>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</si>
  <si>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</si>
  <si>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</si>
  <si>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</si>
  <si>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</si>
  <si>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</si>
  <si>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</si>
  <si>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</si>
  <si>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</si>
  <si>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</si>
  <si>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</si>
  <si>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</si>
  <si>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</si>
  <si>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</si>
  <si>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</si>
  <si>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</si>
  <si>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</si>
  <si>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</si>
  <si>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</si>
  <si>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</si>
  <si>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</si>
  <si>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</si>
  <si>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</si>
  <si>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</si>
  <si>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</si>
  <si>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</si>
  <si>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</si>
  <si>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</si>
  <si>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</si>
  <si>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</si>
  <si>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</si>
  <si>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</si>
  <si>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</si>
  <si>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</si>
  <si>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</si>
  <si>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</si>
  <si>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</si>
  <si>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</si>
  <si>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</si>
  <si>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</si>
  <si>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</si>
  <si>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</si>
  <si>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</si>
  <si>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</si>
  <si>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</si>
  <si>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</si>
  <si>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</si>
  <si>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</si>
  <si>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</si>
  <si>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</si>
  <si>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</si>
  <si>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</si>
  <si>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</si>
  <si>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</si>
  <si>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</si>
  <si>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</si>
  <si>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</si>
  <si>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</si>
  <si>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</si>
  <si>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</si>
  <si>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</si>
  <si>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</si>
  <si>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</si>
  <si>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</si>
  <si>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</si>
  <si>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</si>
  <si>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</si>
  <si>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</si>
  <si>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</si>
  <si>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</si>
  <si>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</si>
  <si>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</si>
  <si>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</si>
  <si>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</si>
  <si>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</si>
  <si>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</si>
  <si>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</si>
  <si>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</si>
  <si>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</si>
  <si>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</si>
  <si>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</si>
  <si>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</si>
  <si>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</si>
  <si>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</si>
  <si>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</si>
  <si>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</si>
  <si>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</si>
  <si>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</si>
  <si>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</si>
  <si>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</si>
  <si>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</si>
  <si>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</si>
  <si>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</si>
  <si>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</si>
  <si>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</si>
  <si>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</si>
  <si>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</si>
  <si>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</si>
  <si>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</si>
  <si>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</si>
  <si>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</si>
  <si>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</si>
  <si>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</si>
  <si>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</si>
  <si>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</si>
  <si>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</si>
  <si>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</si>
  <si>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</si>
  <si>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</si>
  <si>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</si>
  <si>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</si>
  <si>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</si>
  <si>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</si>
  <si>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</si>
  <si>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</si>
  <si>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</si>
  <si>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</si>
  <si>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</si>
  <si>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</si>
  <si>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</si>
  <si>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</si>
  <si>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</si>
  <si>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</si>
  <si>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</si>
  <si>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</si>
  <si>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</si>
  <si>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</si>
  <si>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</si>
  <si>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</si>
  <si>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</si>
  <si>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</si>
  <si>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</si>
  <si>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</si>
  <si>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</si>
  <si>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</si>
  <si>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</si>
  <si>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</si>
  <si>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</si>
  <si>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</si>
  <si>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</si>
  <si>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</si>
  <si>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</si>
  <si>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</si>
  <si>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</si>
  <si>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</si>
  <si>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</si>
  <si>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</si>
  <si>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</si>
  <si>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</si>
  <si>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</si>
  <si>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</si>
  <si>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</si>
  <si>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</si>
  <si>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</si>
  <si>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</si>
  <si>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</si>
  <si>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</si>
  <si>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</si>
  <si>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</si>
  <si>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</si>
  <si>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</si>
  <si>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</si>
  <si>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</si>
  <si>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</si>
  <si>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</si>
  <si>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</si>
  <si>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</si>
  <si>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</si>
  <si>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</si>
  <si>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</si>
  <si>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</si>
  <si>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</si>
  <si>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</si>
  <si>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</si>
  <si>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</si>
  <si>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</si>
  <si>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</si>
  <si>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</si>
  <si>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</si>
  <si>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</si>
  <si>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</si>
  <si>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</si>
  <si>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</si>
  <si>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</si>
  <si>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</si>
  <si>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</si>
  <si>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</si>
  <si>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</si>
  <si>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</si>
  <si>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</si>
  <si>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</si>
  <si>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</si>
  <si>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</si>
  <si>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</si>
  <si>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</si>
  <si>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</si>
  <si>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</si>
  <si>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</si>
  <si>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</si>
  <si>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</si>
  <si>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</si>
  <si>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</si>
  <si>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</si>
  <si>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</si>
  <si>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</si>
  <si>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</si>
  <si>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</si>
  <si>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</si>
  <si>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</si>
  <si>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</si>
  <si>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</si>
  <si>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</si>
  <si>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</si>
  <si>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</si>
  <si>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</si>
  <si>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</si>
  <si>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</si>
  <si>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</si>
  <si>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</si>
  <si>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</si>
  <si>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</si>
  <si>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</si>
  <si>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</si>
  <si>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</si>
  <si>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</si>
  <si>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</si>
  <si>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</si>
  <si>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</si>
  <si>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</si>
  <si>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</si>
  <si>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</si>
  <si>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</si>
  <si>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</si>
  <si>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</si>
  <si>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</si>
  <si>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</si>
  <si>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</si>
  <si>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</si>
  <si>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</si>
  <si>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</si>
  <si>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</si>
  <si>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</si>
  <si>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</si>
  <si>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</si>
  <si>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</si>
  <si>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</si>
  <si>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</si>
  <si>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</si>
  <si>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</si>
  <si>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</si>
  <si>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</si>
  <si>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</si>
  <si>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</si>
  <si>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</si>
  <si>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</si>
  <si>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</si>
  <si>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</si>
  <si>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</si>
  <si>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</si>
  <si>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</si>
  <si>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</si>
  <si>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</si>
  <si>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</si>
  <si>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</si>
  <si>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</si>
  <si>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</si>
  <si>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</si>
  <si>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</si>
  <si>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</si>
  <si>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</si>
  <si>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</si>
  <si>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</si>
  <si>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</si>
  <si>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</si>
  <si>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</si>
  <si>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</si>
  <si>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</si>
  <si>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</si>
  <si>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</si>
  <si>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</si>
  <si>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</si>
  <si>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</si>
  <si>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</si>
  <si>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</si>
  <si>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</si>
  <si>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</si>
  <si>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</si>
  <si>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</si>
  <si>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</si>
  <si>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</si>
  <si>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</si>
  <si>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</si>
  <si>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</si>
  <si>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</si>
  <si>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</si>
  <si>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</si>
  <si>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</si>
  <si>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</si>
  <si>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</si>
  <si>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</si>
  <si>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</si>
  <si>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</si>
  <si>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</si>
  <si>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</si>
  <si>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</si>
  <si>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</si>
  <si>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</si>
  <si>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</si>
  <si>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</si>
  <si>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</si>
  <si>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</si>
  <si>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</si>
  <si>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</si>
  <si>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</si>
  <si>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</si>
  <si>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</si>
  <si>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</si>
  <si>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</si>
  <si>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</si>
  <si>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</si>
  <si>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</si>
  <si>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</si>
  <si>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</si>
  <si>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</si>
  <si>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</si>
  <si>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</si>
  <si>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</si>
  <si>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</si>
  <si>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</si>
  <si>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</si>
  <si>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</si>
  <si>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</si>
  <si>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</si>
  <si>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</si>
  <si>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</si>
  <si>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</si>
  <si>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</si>
  <si>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</si>
  <si>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</si>
  <si>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</si>
  <si>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</si>
  <si>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</si>
  <si>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</si>
  <si>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</si>
  <si>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</si>
  <si>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</si>
  <si>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</si>
  <si>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</si>
  <si>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</si>
  <si>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</si>
  <si>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</si>
  <si>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</si>
  <si>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</si>
  <si>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</si>
  <si>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</si>
  <si>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</si>
  <si>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</si>
  <si>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</si>
  <si>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</si>
  <si>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</si>
  <si>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</si>
  <si>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</si>
  <si>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</si>
  <si>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</si>
  <si>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</si>
  <si>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</si>
  <si>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</si>
  <si>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</si>
  <si>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</si>
  <si>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</si>
  <si>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</si>
  <si>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</si>
  <si>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</si>
  <si>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</si>
  <si>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</si>
  <si>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</si>
  <si>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</si>
  <si>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</si>
  <si>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</si>
  <si>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</si>
  <si>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</si>
  <si>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</si>
  <si>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</si>
  <si>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</si>
  <si>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</si>
  <si>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</si>
  <si>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</si>
  <si>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</si>
  <si>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</si>
  <si>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</si>
  <si>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</si>
  <si>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</si>
  <si>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</si>
  <si>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</si>
  <si>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</si>
  <si>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</si>
  <si>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</si>
  <si>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</si>
  <si>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</si>
  <si>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</si>
  <si>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</si>
  <si>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</si>
  <si>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</si>
  <si>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</si>
  <si>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</si>
  <si>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</si>
  <si>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</si>
  <si>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</si>
  <si>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</si>
  <si>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</si>
  <si>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</si>
  <si>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</si>
  <si>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</si>
  <si>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</si>
  <si>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</si>
  <si>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</si>
  <si>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</si>
  <si>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</si>
  <si>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</si>
  <si>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</si>
  <si>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</si>
  <si>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</si>
  <si>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</si>
  <si>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</si>
  <si>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</si>
  <si>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</si>
  <si>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</si>
  <si>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</si>
  <si>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</si>
  <si>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</si>
  <si>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</si>
  <si>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</si>
  <si>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</si>
  <si>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</si>
  <si>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</si>
  <si>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</si>
  <si>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</si>
  <si>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</si>
  <si>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</si>
  <si>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</si>
  <si>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</si>
  <si>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</si>
  <si>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</si>
  <si>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</si>
  <si>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</si>
  <si>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</si>
  <si>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</si>
  <si>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</si>
  <si>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</si>
  <si>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</si>
  <si>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</si>
  <si>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</si>
  <si>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</si>
  <si>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</si>
  <si>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</si>
  <si>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</si>
  <si>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</si>
  <si>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</si>
  <si>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</si>
  <si>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</si>
  <si>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</si>
  <si>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</si>
  <si>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</si>
  <si>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</si>
  <si>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</si>
  <si>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</si>
  <si>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</si>
  <si>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</si>
  <si>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</si>
  <si>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</si>
  <si>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</si>
  <si>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</si>
  <si>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</si>
  <si>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</si>
  <si>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</si>
  <si>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</si>
  <si>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</si>
  <si>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</si>
  <si>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</si>
  <si>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</si>
  <si>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</si>
  <si>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</si>
  <si>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</si>
  <si>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</si>
  <si>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</si>
  <si>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</si>
  <si>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</si>
  <si>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</si>
  <si>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</si>
  <si>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</si>
  <si>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</si>
  <si>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</si>
  <si>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</si>
  <si>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</si>
  <si>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</si>
  <si>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</si>
  <si>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</si>
  <si>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</si>
  <si>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</si>
  <si>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</si>
  <si>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</si>
  <si>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</si>
  <si>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</si>
  <si>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</si>
  <si>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</si>
  <si>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</si>
  <si>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</si>
  <si>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</si>
  <si>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</si>
  <si>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</si>
  <si>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</si>
  <si>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</si>
  <si>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</si>
  <si>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</si>
  <si>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</si>
  <si>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</si>
  <si>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</si>
  <si>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</si>
  <si>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</si>
  <si>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</si>
  <si>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</si>
  <si>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</si>
  <si>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</si>
  <si>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</si>
  <si>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</si>
  <si>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</si>
  <si>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</si>
  <si>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</si>
  <si>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</si>
  <si>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</si>
  <si>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</si>
  <si>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</si>
  <si>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</si>
  <si>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</si>
  <si>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</si>
  <si>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</si>
  <si>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</si>
  <si>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</si>
  <si>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</si>
  <si>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</si>
  <si>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</si>
  <si>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</si>
  <si>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</si>
  <si>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</si>
  <si>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</si>
  <si>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</si>
  <si>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</si>
  <si>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</si>
  <si>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</si>
  <si>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</si>
  <si>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</si>
  <si>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</si>
  <si>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</si>
  <si>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</si>
  <si>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</si>
  <si>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</si>
  <si>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</si>
  <si>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</si>
  <si>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</si>
  <si>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</si>
  <si>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</si>
  <si>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</si>
  <si>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</si>
  <si>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</si>
  <si>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</si>
  <si>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</si>
  <si>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</si>
  <si>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</si>
  <si>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</si>
  <si>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</si>
  <si>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</si>
  <si>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</si>
  <si>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</si>
  <si>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</si>
  <si>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</si>
  <si>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</si>
  <si>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</si>
  <si>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</si>
  <si>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</si>
  <si>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</si>
  <si>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</si>
  <si>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</si>
  <si>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</si>
  <si>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</si>
  <si>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</si>
  <si>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</si>
  <si>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</si>
  <si>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</si>
  <si>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</si>
  <si>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</si>
  <si>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</si>
  <si>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</si>
  <si>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</si>
  <si>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</si>
  <si>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</si>
  <si>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</si>
  <si>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</si>
  <si>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</si>
  <si>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</si>
  <si>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</si>
  <si>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</si>
  <si>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</si>
  <si>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</si>
  <si>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</si>
  <si>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</si>
  <si>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</si>
  <si>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</si>
  <si>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</si>
  <si>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</si>
  <si>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</si>
  <si>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</si>
  <si>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</si>
  <si>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</si>
  <si>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</si>
  <si>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</si>
  <si>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</si>
  <si>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</si>
  <si>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</si>
  <si>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</si>
  <si>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</si>
  <si>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</si>
  <si>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</si>
  <si>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</si>
  <si>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</si>
  <si>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</si>
  <si>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</si>
  <si>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</si>
  <si>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</si>
  <si>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</si>
  <si>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</si>
  <si>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</si>
  <si>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</si>
  <si>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</si>
  <si>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</si>
  <si>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</si>
  <si>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</si>
  <si>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</si>
  <si>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</si>
  <si>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</si>
  <si>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</si>
  <si>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</si>
  <si>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</si>
  <si>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</si>
  <si>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</si>
  <si>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</si>
  <si>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</si>
  <si>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</si>
  <si>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</si>
  <si>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</si>
  <si>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</si>
  <si>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</si>
  <si>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</si>
  <si>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</si>
  <si>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</si>
  <si>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</si>
  <si>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</si>
  <si>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</si>
  <si>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</si>
  <si>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</si>
  <si>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</si>
  <si>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</si>
  <si>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</si>
  <si>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</si>
  <si>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</si>
  <si>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</si>
  <si>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</si>
  <si>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</si>
  <si>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</si>
  <si>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</si>
  <si>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</si>
  <si>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</si>
  <si>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</si>
  <si>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</si>
  <si>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</si>
  <si>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</si>
  <si>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</si>
  <si>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</si>
  <si>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</si>
  <si>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</si>
  <si>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</si>
  <si>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</si>
  <si>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</si>
  <si>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</si>
  <si>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</si>
  <si>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</si>
  <si>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</si>
  <si>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</si>
  <si>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</si>
  <si>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</si>
  <si>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</si>
  <si>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</si>
  <si>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</si>
  <si>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</si>
  <si>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</si>
  <si>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</si>
  <si>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</si>
  <si>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</si>
  <si>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</si>
  <si>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</si>
  <si>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</si>
  <si>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</si>
  <si>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</si>
  <si>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</si>
  <si>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</si>
  <si>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</si>
  <si>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</si>
  <si>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</si>
  <si>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</si>
  <si>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</si>
  <si>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</si>
  <si>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</si>
  <si>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</si>
  <si>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</si>
  <si>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</si>
  <si>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</si>
  <si>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</si>
  <si>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</si>
  <si>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</si>
  <si>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</si>
  <si>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</si>
  <si>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</si>
  <si>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</si>
  <si>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</si>
  <si>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</si>
  <si>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</si>
  <si>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</si>
  <si>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</si>
  <si>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</si>
  <si>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</si>
  <si>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</si>
  <si>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</si>
  <si>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</si>
  <si>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</si>
  <si>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</si>
  <si>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</si>
  <si>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</si>
  <si>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</si>
  <si>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</si>
  <si>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</si>
  <si>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</si>
  <si>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</si>
  <si>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</si>
  <si>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</si>
  <si>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</si>
  <si>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</si>
  <si>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</si>
  <si>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</si>
  <si>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</si>
  <si>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</si>
  <si>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</si>
  <si>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</si>
  <si>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</si>
  <si>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</si>
  <si>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</si>
  <si>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</si>
  <si>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</si>
  <si>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</si>
  <si>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</si>
  <si>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</si>
  <si>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</si>
  <si>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</si>
  <si>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</si>
  <si>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</si>
  <si>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</si>
  <si>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</si>
  <si>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</si>
  <si>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</si>
  <si>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</si>
  <si>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</si>
  <si>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</si>
  <si>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</si>
  <si>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</si>
  <si>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</si>
  <si>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</si>
  <si>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</si>
  <si>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</si>
  <si>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</si>
  <si>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</si>
  <si>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</si>
  <si>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</si>
  <si>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</si>
  <si>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</si>
  <si>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</si>
  <si>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</si>
  <si>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</si>
  <si>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</si>
  <si>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</si>
  <si>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</si>
  <si>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</si>
  <si>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</si>
  <si>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</si>
  <si>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</si>
  <si>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</si>
  <si>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</si>
  <si>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</si>
  <si>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</si>
  <si>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</si>
  <si>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</si>
  <si>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</si>
  <si>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</si>
  <si>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</si>
  <si>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</si>
  <si>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</si>
  <si>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</si>
  <si>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</si>
  <si>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</si>
  <si>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</si>
  <si>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</si>
  <si>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</si>
  <si>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</si>
  <si>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</si>
  <si>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</si>
  <si>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</si>
  <si>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</si>
  <si>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</si>
  <si>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</si>
  <si>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</si>
  <si>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</si>
  <si>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</si>
  <si>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</si>
  <si>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</si>
  <si>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</si>
  <si>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</si>
  <si>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</si>
  <si>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</si>
  <si>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</si>
  <si>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</si>
  <si>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</si>
  <si>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</si>
  <si>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</si>
  <si>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</si>
  <si>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</si>
  <si>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</si>
  <si>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</si>
  <si>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</si>
  <si>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</si>
  <si>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</si>
  <si>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</si>
  <si>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</si>
  <si>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</si>
  <si>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</si>
  <si>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</si>
  <si>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</si>
  <si>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</si>
  <si>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</si>
  <si>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</si>
  <si>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</si>
  <si>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</si>
  <si>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</si>
  <si>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</si>
  <si>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</si>
  <si>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</si>
  <si>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</si>
  <si>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</si>
  <si>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</si>
  <si>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</si>
  <si>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</si>
  <si>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</si>
  <si>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</si>
  <si>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</si>
  <si>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</si>
  <si>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</si>
  <si>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</si>
  <si>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</si>
  <si>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</si>
  <si>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</si>
  <si>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</si>
  <si>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</si>
  <si>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</si>
  <si>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</si>
  <si>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</si>
  <si>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</si>
  <si>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</si>
  <si>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</si>
  <si>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</si>
  <si>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</si>
  <si>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</si>
  <si>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</si>
  <si>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</si>
  <si>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</si>
  <si>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</si>
  <si>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</si>
  <si>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</si>
  <si>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</si>
  <si>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</si>
  <si>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</si>
  <si>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</si>
  <si>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</si>
  <si>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</si>
  <si>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</si>
  <si>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</si>
  <si>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</si>
  <si>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</si>
  <si>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</si>
  <si>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</si>
  <si>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</si>
  <si>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</si>
  <si>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</si>
  <si>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</si>
  <si>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</si>
  <si>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</si>
  <si>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</si>
  <si>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</si>
  <si>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</si>
  <si>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</si>
  <si>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</si>
  <si>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</si>
  <si>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</si>
  <si>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</si>
  <si>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</si>
  <si>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</si>
  <si>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</si>
  <si>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</si>
  <si>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</si>
  <si>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</si>
  <si>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</si>
  <si>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</si>
  <si>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</si>
  <si>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</si>
  <si>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</si>
  <si>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</si>
  <si>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</si>
  <si>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</si>
  <si>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</si>
  <si>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</si>
  <si>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</si>
  <si>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</si>
  <si>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</si>
  <si>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</si>
  <si>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</si>
  <si>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</si>
  <si>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</si>
  <si>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</si>
  <si>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</si>
  <si>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</si>
  <si>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</si>
  <si>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</si>
  <si>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</si>
  <si>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</si>
  <si>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</si>
  <si>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</si>
  <si>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</si>
  <si>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</si>
  <si>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</si>
  <si>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</si>
  <si>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</si>
  <si>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</si>
  <si>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</si>
  <si>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</si>
  <si>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</si>
  <si>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</si>
  <si>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</si>
  <si>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</si>
  <si>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</si>
  <si>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</si>
  <si>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</si>
  <si>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</si>
  <si>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</si>
  <si>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</si>
  <si>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</si>
  <si>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</si>
  <si>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</si>
  <si>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</si>
  <si>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</si>
  <si>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</si>
  <si>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</si>
  <si>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</si>
  <si>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</si>
  <si>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</si>
  <si>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</si>
  <si>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</si>
  <si>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</si>
  <si>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</si>
  <si>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</si>
  <si>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</si>
  <si>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</si>
  <si>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</si>
  <si>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</si>
  <si>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</si>
  <si>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</si>
  <si>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</si>
  <si>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</si>
  <si>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</si>
  <si>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</si>
  <si>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</si>
  <si>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</si>
  <si>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</si>
  <si>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</si>
  <si>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</si>
  <si>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</si>
  <si>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</si>
  <si>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</si>
  <si>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</si>
  <si>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</si>
  <si>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</si>
  <si>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</si>
  <si>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</si>
  <si>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</si>
  <si>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</si>
  <si>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</si>
  <si>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</si>
  <si>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</si>
  <si>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</si>
  <si>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</si>
  <si>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</si>
  <si>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</si>
  <si>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</si>
  <si>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</si>
  <si>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</si>
  <si>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</si>
  <si>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</si>
  <si>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</si>
  <si>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</si>
  <si>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</si>
  <si>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</si>
  <si>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</si>
  <si>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</si>
  <si>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</si>
  <si>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</si>
  <si>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</si>
  <si>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</si>
  <si>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</si>
  <si>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</si>
  <si>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</si>
  <si>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</si>
  <si>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</si>
  <si>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</si>
  <si>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</si>
  <si>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</si>
  <si>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</si>
  <si>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</si>
  <si>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</si>
  <si>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</si>
  <si>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</si>
  <si>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</si>
  <si>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</si>
  <si>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</si>
  <si>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</si>
  <si>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</si>
  <si>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</si>
  <si>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</si>
  <si>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</si>
  <si>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</si>
  <si>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</si>
  <si>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</si>
  <si>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</si>
  <si>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</si>
  <si>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</si>
  <si>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</si>
  <si>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</si>
  <si>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</si>
  <si>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</si>
  <si>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</si>
  <si>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</si>
  <si>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</si>
  <si>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</si>
  <si>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</si>
  <si>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</si>
  <si>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</si>
  <si>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</si>
  <si>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</si>
  <si>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</si>
  <si>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</si>
  <si>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</si>
  <si>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</si>
  <si>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</si>
  <si>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</si>
  <si>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</si>
  <si>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</si>
  <si>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</si>
  <si>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</si>
  <si>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</si>
  <si>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</si>
  <si>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</si>
  <si>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</si>
  <si>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</si>
  <si>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</si>
  <si>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</si>
  <si>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</si>
  <si>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</si>
  <si>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</si>
  <si>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</si>
  <si>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</si>
  <si>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</si>
  <si>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</si>
  <si>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</si>
  <si>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</si>
  <si>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</si>
  <si>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</si>
  <si>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</si>
  <si>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</si>
  <si>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</si>
  <si>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</si>
  <si>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</si>
  <si>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</si>
  <si>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</si>
  <si>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</si>
  <si>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</si>
  <si>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</si>
  <si>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</si>
  <si>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</si>
  <si>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</si>
  <si>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</si>
  <si>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</si>
  <si>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</si>
  <si>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</si>
  <si>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</si>
  <si>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</si>
  <si>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</si>
  <si>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</si>
  <si>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</si>
  <si>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</si>
  <si>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</si>
  <si>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</si>
  <si>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</si>
  <si>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</si>
  <si>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</si>
  <si>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</si>
  <si>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</si>
  <si>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</si>
  <si>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</si>
  <si>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</si>
  <si>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</si>
  <si>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</si>
  <si>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</si>
  <si>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</si>
  <si>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</si>
  <si>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</si>
  <si>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</si>
  <si>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</si>
  <si>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</si>
  <si>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</si>
  <si>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</si>
  <si>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</si>
  <si>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</si>
  <si>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</si>
  <si>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</si>
  <si>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</si>
  <si>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</si>
  <si>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</si>
  <si>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</si>
  <si>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</si>
  <si>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</si>
  <si>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</si>
  <si>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</si>
  <si>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</si>
  <si>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</si>
  <si>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</si>
  <si>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</si>
  <si>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</si>
  <si>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</si>
  <si>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</si>
  <si>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</si>
  <si>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</si>
  <si>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</si>
  <si>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</si>
  <si>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</si>
  <si>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</si>
  <si>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</si>
  <si>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</si>
  <si>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</si>
  <si>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</si>
  <si>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</si>
  <si>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</si>
  <si>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</si>
  <si>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</si>
  <si>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</si>
  <si>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</si>
  <si>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</si>
  <si>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</si>
  <si>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</si>
  <si>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</si>
  <si>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</si>
  <si>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</si>
  <si>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</si>
  <si>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</si>
  <si>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</si>
  <si>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</si>
  <si>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</si>
  <si>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</si>
  <si>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</si>
  <si>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</si>
  <si>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</si>
  <si>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</si>
  <si>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</si>
  <si>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</si>
  <si>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</si>
  <si>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</si>
  <si>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</si>
  <si>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</si>
  <si>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</si>
  <si>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</si>
  <si>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</si>
  <si>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</si>
  <si>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</si>
  <si>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</si>
  <si>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</si>
  <si>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</si>
  <si>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</si>
  <si>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</si>
  <si>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</si>
  <si>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</si>
  <si>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</si>
  <si>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</si>
  <si>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</si>
  <si>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</si>
  <si>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</si>
  <si>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</si>
  <si>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</si>
  <si>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</si>
  <si>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</si>
  <si>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</si>
  <si>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</si>
  <si>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</si>
  <si>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</si>
  <si>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</si>
  <si>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</si>
  <si>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</si>
  <si>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</si>
  <si>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</si>
  <si>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</si>
  <si>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</si>
  <si>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</si>
  <si>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</si>
  <si>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</si>
  <si>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</si>
  <si>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</si>
  <si>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</si>
  <si>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</si>
  <si>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</si>
  <si>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</si>
  <si>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</si>
  <si>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</si>
  <si>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</si>
  <si>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</si>
  <si>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</si>
  <si>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</si>
  <si>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</si>
  <si>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</si>
  <si>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</si>
  <si>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</si>
  <si>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</si>
  <si>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</si>
  <si>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</si>
  <si>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</si>
  <si>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</si>
  <si>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</si>
  <si>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</si>
  <si>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</si>
  <si>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</si>
  <si>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</si>
  <si>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</si>
  <si>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</si>
  <si>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</si>
  <si>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</si>
  <si>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</si>
  <si>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</si>
  <si>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</si>
  <si>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</si>
  <si>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</si>
  <si>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</si>
  <si>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</si>
  <si>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</si>
  <si>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</si>
  <si>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</si>
  <si>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</si>
  <si>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</si>
  <si>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</si>
  <si>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</si>
  <si>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</si>
  <si>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</si>
  <si>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</si>
  <si>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</si>
  <si>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</si>
  <si>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</si>
  <si>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</si>
  <si>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</si>
  <si>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</si>
  <si>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</si>
  <si>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</si>
  <si>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</si>
  <si>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</si>
  <si>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</si>
  <si>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</si>
  <si>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</si>
  <si>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</si>
  <si>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</si>
  <si>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</si>
  <si>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</si>
  <si>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</si>
  <si>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</si>
  <si>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</si>
  <si>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</si>
  <si>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</si>
  <si>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</si>
  <si>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</si>
  <si>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</si>
  <si>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</si>
  <si>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</si>
  <si>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</si>
  <si>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</si>
  <si>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</si>
  <si>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</si>
  <si>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</si>
  <si>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</si>
  <si>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</si>
  <si>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</si>
  <si>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</si>
  <si>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</si>
  <si>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</si>
  <si>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</si>
  <si>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</si>
  <si>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</si>
  <si>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</si>
  <si>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</si>
  <si>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</si>
  <si>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</si>
  <si>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</si>
  <si>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</si>
  <si>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</si>
  <si>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</si>
  <si>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</si>
  <si>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</si>
  <si>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</si>
  <si>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</si>
  <si>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</si>
  <si>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</si>
  <si>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</si>
  <si>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</si>
  <si>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</si>
  <si>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</si>
  <si>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</si>
  <si>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</si>
  <si>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</si>
  <si>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</si>
  <si>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</si>
  <si>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</si>
  <si>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</si>
  <si>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</si>
  <si>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</si>
  <si>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</si>
  <si>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</si>
  <si>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</si>
  <si>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</si>
  <si>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</si>
  <si>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</si>
  <si>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</si>
  <si>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</si>
  <si>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</si>
  <si>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</si>
  <si>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</si>
  <si>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</si>
  <si>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</si>
  <si>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</si>
  <si>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</si>
  <si>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</si>
  <si>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</si>
  <si>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</si>
  <si>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</si>
  <si>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</si>
  <si>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</si>
  <si>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</si>
  <si>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</si>
  <si>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</si>
  <si>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</si>
  <si>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</si>
  <si>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</si>
  <si>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</si>
  <si>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</si>
  <si>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</si>
  <si>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</si>
  <si>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</si>
  <si>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</si>
  <si>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</si>
  <si>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</si>
  <si>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</si>
  <si>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</si>
  <si>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</si>
  <si>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</si>
  <si>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</si>
  <si>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</si>
  <si>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</si>
  <si>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</si>
  <si>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</si>
  <si>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</si>
  <si>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</si>
  <si>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</si>
  <si>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</si>
  <si>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</si>
  <si>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</si>
  <si>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</si>
  <si>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</si>
  <si>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</si>
  <si>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</si>
  <si>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</si>
  <si>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</si>
  <si>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</si>
  <si>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</si>
  <si>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</si>
  <si>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</si>
  <si>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</si>
  <si>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</si>
  <si>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</si>
  <si>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</si>
  <si>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</si>
  <si>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</si>
  <si>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</si>
  <si>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</si>
  <si>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</si>
  <si>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</si>
  <si>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</si>
  <si>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</si>
  <si>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</si>
  <si>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</si>
  <si>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</si>
  <si>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</si>
  <si>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</si>
  <si>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</si>
  <si>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</si>
  <si>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</si>
  <si>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</si>
  <si>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</si>
  <si>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</si>
  <si>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</si>
  <si>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</si>
  <si>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</si>
  <si>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</si>
  <si>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</si>
  <si>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</si>
  <si>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</si>
  <si>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</si>
  <si>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</si>
  <si>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</si>
  <si>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</si>
  <si>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</si>
  <si>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</si>
  <si>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</si>
  <si>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</si>
  <si>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</si>
  <si>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</si>
  <si>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</si>
  <si>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</si>
  <si>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</si>
  <si>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</si>
  <si>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</si>
  <si>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</si>
  <si>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</si>
  <si>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</si>
  <si>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</si>
  <si>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</si>
  <si>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</si>
  <si>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</si>
  <si>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</si>
  <si>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</si>
  <si>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</si>
  <si>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</si>
  <si>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</si>
  <si>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</si>
  <si>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</si>
  <si>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</si>
  <si>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</si>
  <si>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</si>
  <si>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</si>
  <si>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</si>
  <si>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</si>
  <si>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</si>
  <si>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</si>
  <si>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</si>
  <si>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</si>
  <si>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</si>
  <si>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</si>
  <si>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</si>
  <si>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</si>
  <si>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</si>
  <si>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</si>
  <si>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</si>
  <si>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</si>
  <si>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</si>
  <si>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</si>
  <si>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</si>
  <si>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</si>
  <si>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</si>
  <si>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</si>
  <si>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</si>
  <si>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</si>
  <si>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</si>
  <si>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</si>
  <si>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</si>
  <si>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</si>
  <si>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</si>
  <si>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</si>
  <si>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</si>
  <si>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</si>
  <si>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</si>
  <si>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</si>
  <si>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</si>
  <si>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</si>
  <si>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</si>
  <si>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</si>
  <si>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</si>
  <si>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</si>
  <si>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</si>
  <si>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</si>
  <si>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</si>
  <si>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</si>
  <si>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</si>
  <si>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</si>
  <si>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</si>
  <si>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</si>
  <si>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</si>
  <si>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</si>
  <si>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</si>
  <si>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</si>
  <si>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</si>
  <si>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</si>
  <si>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</si>
  <si>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</si>
  <si>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</si>
  <si>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</si>
  <si>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</si>
  <si>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</si>
  <si>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</si>
  <si>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</si>
  <si>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</si>
  <si>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</si>
  <si>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</si>
  <si>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</si>
  <si>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</si>
  <si>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</si>
  <si>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</si>
  <si>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</si>
  <si>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</si>
  <si>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</si>
  <si>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</si>
  <si>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</si>
  <si>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</si>
  <si>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</si>
  <si>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</si>
  <si>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</si>
  <si>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</si>
  <si>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</si>
  <si>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</si>
  <si>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</si>
  <si>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</si>
  <si>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</si>
  <si>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</si>
  <si>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</si>
  <si>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</si>
  <si>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</si>
  <si>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</si>
  <si>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</si>
  <si>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</si>
  <si>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</si>
  <si>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</si>
  <si>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</si>
  <si>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</si>
  <si>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</si>
  <si>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</si>
  <si>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</si>
  <si>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</si>
  <si>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</si>
  <si>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</si>
  <si>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</si>
  <si>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</si>
  <si>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</si>
  <si>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</si>
  <si>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</si>
  <si>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</si>
  <si>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</si>
  <si>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</si>
  <si>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</si>
  <si>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</si>
  <si>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</si>
  <si>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</si>
  <si>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</si>
  <si>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</si>
  <si>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</si>
  <si>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</si>
  <si>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</si>
  <si>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</si>
  <si>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</si>
  <si>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</si>
  <si>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</si>
  <si>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</si>
  <si>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</si>
  <si>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</si>
  <si>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</si>
  <si>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</si>
  <si>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</si>
  <si>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</si>
  <si>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</si>
  <si>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</si>
  <si>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</si>
  <si>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</si>
  <si>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</si>
  <si>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</si>
  <si>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</si>
  <si>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</si>
  <si>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</si>
  <si>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</si>
  <si>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</si>
  <si>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</si>
  <si>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</si>
  <si>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</si>
  <si>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</si>
  <si>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</si>
  <si>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</si>
  <si>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</si>
  <si>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</si>
  <si>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</si>
  <si>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</si>
  <si>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</si>
  <si>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</si>
  <si>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</si>
  <si>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</si>
  <si>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</si>
  <si>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</si>
  <si>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</si>
  <si>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</si>
  <si>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</si>
  <si>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</si>
  <si>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</si>
  <si>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</si>
  <si>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</si>
  <si>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</si>
  <si>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</si>
  <si>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</si>
  <si>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</si>
  <si>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</si>
  <si>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</si>
  <si>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</si>
  <si>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</si>
  <si>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</si>
  <si>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</si>
  <si>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</si>
  <si>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</si>
  <si>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</si>
  <si>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</si>
  <si>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</si>
  <si>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</si>
  <si>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</si>
  <si>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</si>
  <si>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</si>
  <si>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</si>
  <si>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</si>
  <si>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</si>
  <si>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</si>
  <si>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</si>
  <si>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</si>
  <si>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</si>
  <si>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</si>
  <si>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</si>
  <si>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</si>
  <si>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</si>
  <si>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</si>
  <si>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</si>
  <si>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</si>
  <si>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</si>
  <si>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</si>
  <si>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</si>
  <si>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</si>
  <si>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</si>
  <si>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</si>
  <si>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</si>
  <si>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</si>
  <si>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</si>
  <si>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</si>
  <si>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</si>
  <si>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</si>
  <si>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</si>
  <si>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</si>
  <si>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</si>
  <si>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</si>
  <si>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</si>
  <si>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</si>
  <si>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</si>
  <si>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</si>
  <si>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</si>
  <si>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</si>
  <si>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</si>
  <si>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</si>
  <si>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</si>
  <si>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</si>
  <si>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</si>
  <si>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</si>
  <si>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</si>
  <si>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</si>
  <si>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</si>
  <si>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</si>
  <si>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</si>
  <si>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</si>
  <si>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</si>
  <si>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</si>
  <si>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</si>
  <si>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</si>
  <si>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</si>
  <si>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</si>
  <si>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</si>
  <si>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</si>
  <si>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</si>
  <si>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</si>
  <si>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</si>
  <si>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</si>
  <si>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</si>
  <si>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</si>
  <si>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</si>
  <si>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</si>
  <si>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</si>
  <si>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</si>
  <si>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</si>
  <si>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</si>
  <si>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</si>
  <si>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</si>
  <si>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</si>
  <si>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</si>
  <si>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</si>
  <si>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</si>
  <si>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</si>
  <si>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</si>
  <si>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</si>
  <si>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</si>
  <si>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</si>
  <si>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</si>
  <si>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</si>
  <si>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</si>
  <si>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</si>
  <si>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</si>
  <si>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</si>
  <si>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</si>
  <si>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</si>
  <si>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</si>
  <si>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</si>
  <si>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</si>
  <si>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</si>
  <si>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</si>
  <si>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</si>
  <si>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</si>
  <si>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</si>
  <si>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</si>
  <si>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</si>
  <si>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</si>
  <si>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</si>
  <si>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</si>
  <si>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</si>
  <si>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</si>
  <si>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</si>
  <si>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</si>
  <si>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</si>
  <si>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</si>
  <si>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</si>
  <si>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</si>
  <si>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</si>
  <si>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</si>
  <si>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</si>
  <si>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</si>
  <si>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</si>
  <si>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</si>
  <si>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</si>
  <si>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</si>
  <si>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</si>
  <si>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</si>
  <si>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</si>
  <si>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</si>
  <si>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</si>
  <si>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</si>
  <si>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</si>
  <si>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</si>
  <si>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</si>
  <si>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</si>
  <si>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</si>
  <si>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</si>
  <si>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</si>
  <si>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</si>
  <si>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</si>
  <si>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</si>
  <si>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</si>
  <si>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</si>
  <si>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</si>
  <si>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</si>
  <si>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</si>
  <si>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</si>
  <si>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</si>
  <si>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</si>
  <si>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</si>
  <si>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</si>
  <si>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</si>
  <si>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</si>
  <si>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</si>
  <si>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</si>
  <si>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</si>
  <si>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</si>
  <si>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</si>
  <si>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</si>
  <si>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</si>
  <si>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</si>
  <si>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</si>
  <si>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</si>
  <si>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</si>
  <si>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</si>
  <si>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</si>
  <si>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</si>
  <si>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</si>
  <si>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</si>
  <si>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</si>
  <si>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</si>
  <si>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</si>
  <si>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</si>
  <si>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</si>
  <si>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</si>
  <si>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</si>
  <si>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</si>
  <si>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</si>
  <si>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</si>
  <si>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</si>
  <si>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</si>
  <si>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</si>
  <si>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</si>
  <si>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</si>
  <si>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</si>
  <si>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</si>
  <si>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</si>
  <si>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</si>
  <si>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</si>
  <si>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</si>
  <si>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</si>
  <si>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</si>
  <si>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</si>
  <si>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</si>
  <si>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</si>
  <si>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</si>
  <si>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</si>
  <si>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</si>
  <si>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</si>
  <si>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</si>
  <si>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</si>
  <si>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</si>
  <si>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</si>
  <si>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</si>
  <si>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</si>
  <si>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</si>
  <si>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</si>
  <si>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</si>
  <si>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</si>
  <si>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</si>
  <si>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</si>
  <si>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</si>
  <si>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</si>
  <si>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</si>
  <si>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</si>
  <si>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</si>
  <si>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</si>
  <si>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</si>
  <si>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</si>
  <si>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</si>
  <si>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</si>
  <si>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</si>
  <si>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</si>
  <si>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</si>
  <si>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</si>
  <si>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</si>
  <si>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</si>
  <si>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</si>
  <si>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</si>
  <si>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</si>
  <si>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</si>
  <si>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</si>
  <si>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</si>
  <si>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</si>
  <si>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</si>
  <si>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</si>
  <si>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</si>
  <si>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</si>
  <si>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</si>
  <si>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</si>
  <si>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</si>
  <si>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</si>
  <si>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</si>
  <si>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</si>
  <si>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</si>
  <si>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</si>
  <si>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</si>
  <si>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</si>
  <si>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</si>
  <si>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</si>
  <si>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</si>
  <si>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</si>
  <si>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</si>
  <si>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</si>
  <si>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</si>
  <si>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</si>
  <si>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</si>
  <si>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</si>
  <si>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</si>
  <si>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</si>
  <si>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</si>
  <si>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</si>
  <si>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</si>
  <si>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</si>
  <si>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</si>
  <si>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</si>
  <si>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</si>
  <si>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</si>
  <si>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</si>
  <si>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</si>
  <si>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</si>
  <si>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</si>
  <si>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</si>
  <si>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</si>
  <si>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</si>
  <si>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</si>
  <si>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</si>
  <si>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</si>
  <si>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</si>
  <si>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</si>
  <si>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</si>
  <si>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</si>
  <si>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</si>
  <si>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</si>
  <si>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</si>
  <si>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</si>
  <si>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</si>
  <si>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</si>
  <si>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</si>
  <si>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</si>
  <si>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</si>
  <si>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</si>
  <si>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</si>
  <si>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</si>
  <si>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</si>
  <si>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</si>
  <si>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</si>
  <si>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</si>
  <si>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</si>
  <si>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</si>
  <si>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</si>
  <si>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</si>
  <si>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</si>
  <si>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</si>
  <si>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</si>
  <si>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</si>
  <si>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</si>
  <si>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</si>
  <si>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</si>
  <si>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</si>
  <si>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</si>
  <si>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</si>
  <si>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</si>
  <si>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</si>
  <si>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</si>
  <si>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</si>
  <si>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</si>
  <si>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</si>
  <si>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</si>
  <si>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</si>
  <si>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</si>
  <si>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</si>
  <si>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</si>
  <si>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</si>
  <si>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</si>
  <si>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</si>
  <si>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</si>
  <si>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</si>
  <si>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</si>
  <si>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</si>
  <si>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</si>
  <si>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</si>
  <si>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</si>
  <si>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</si>
  <si>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</si>
  <si>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</si>
  <si>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</si>
  <si>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</si>
  <si>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</si>
  <si>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</si>
  <si>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</si>
  <si>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</si>
  <si>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</si>
  <si>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</si>
  <si>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</si>
  <si>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</si>
  <si>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</si>
  <si>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</si>
  <si>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</si>
  <si>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</si>
  <si>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</si>
  <si>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</si>
  <si>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</si>
  <si>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</si>
  <si>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</si>
  <si>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</si>
  <si>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</si>
  <si>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</si>
  <si>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</si>
  <si>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</si>
  <si>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</si>
  <si>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</si>
  <si>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</si>
  <si>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</si>
  <si>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</si>
  <si>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</si>
  <si>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</si>
  <si>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</si>
  <si>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</si>
  <si>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</si>
  <si>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</si>
  <si>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</si>
  <si>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</si>
  <si>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</si>
  <si>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</si>
  <si>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</si>
  <si>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</si>
  <si>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</si>
  <si>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</si>
  <si>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</si>
  <si>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</si>
  <si>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</si>
  <si>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</si>
  <si>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</si>
  <si>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</si>
  <si>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</si>
  <si>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</si>
  <si>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</si>
  <si>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</si>
  <si>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</si>
  <si>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</si>
  <si>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</si>
  <si>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</si>
  <si>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</si>
  <si>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</si>
  <si>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</si>
  <si>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</si>
  <si>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</si>
  <si>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</si>
  <si>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</si>
  <si>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</si>
  <si>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</si>
  <si>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</si>
  <si>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</si>
  <si>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</si>
  <si>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</si>
  <si>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</si>
  <si>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</si>
  <si>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</si>
  <si>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</si>
  <si>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</si>
  <si>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</si>
  <si>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</si>
  <si>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</si>
  <si>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</si>
  <si>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</si>
  <si>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</si>
  <si>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</si>
  <si>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</si>
  <si>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</si>
  <si>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</si>
  <si>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</si>
  <si>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</si>
  <si>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</si>
  <si>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</si>
  <si>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</si>
  <si>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</si>
  <si>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</si>
  <si>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</si>
  <si>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</si>
  <si>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</si>
  <si>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</si>
  <si>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</si>
  <si>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</si>
  <si>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</si>
  <si>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</si>
  <si>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</si>
  <si>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</si>
  <si>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</si>
  <si>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</si>
  <si>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</si>
  <si>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</si>
  <si>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</si>
  <si>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</si>
  <si>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</si>
  <si>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</si>
  <si>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</si>
  <si>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</si>
  <si>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</si>
  <si>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</si>
  <si>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</si>
  <si>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</si>
  <si>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</si>
  <si>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</si>
  <si>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</si>
  <si>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</si>
  <si>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</si>
  <si>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</si>
  <si>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</si>
  <si>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</si>
  <si>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</si>
  <si>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</si>
  <si>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</si>
  <si>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</si>
  <si>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</si>
  <si>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</si>
  <si>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</si>
  <si>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</si>
  <si>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</si>
  <si>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</si>
  <si>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</si>
  <si>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</si>
  <si>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</si>
  <si>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</si>
  <si>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</si>
  <si>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</si>
  <si>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</si>
  <si>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</si>
  <si>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</si>
  <si>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</si>
  <si>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</si>
  <si>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</si>
  <si>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</si>
  <si>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</si>
  <si>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</si>
  <si>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</si>
  <si>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</si>
  <si>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</si>
  <si>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</si>
  <si>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</si>
  <si>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</si>
  <si>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</si>
  <si>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</si>
  <si>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</si>
  <si>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</si>
  <si>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</si>
  <si>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</si>
  <si>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</si>
  <si>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</si>
  <si>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</si>
  <si>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</si>
  <si>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</si>
  <si>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</si>
  <si>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</si>
  <si>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</si>
  <si>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</si>
  <si>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</si>
  <si>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</si>
  <si>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</si>
  <si>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</si>
  <si>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</si>
  <si>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</si>
  <si>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</si>
  <si>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</si>
  <si>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</si>
  <si>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</si>
  <si>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</si>
  <si>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</si>
  <si>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</si>
  <si>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</si>
  <si>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</si>
  <si>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</si>
  <si>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</si>
  <si>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</si>
  <si>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</si>
  <si>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</si>
  <si>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</si>
  <si>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</si>
  <si>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</si>
  <si>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</si>
  <si>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</si>
  <si>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</si>
  <si>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</si>
  <si>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</si>
  <si>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</si>
  <si>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</si>
  <si>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</si>
  <si>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</si>
  <si>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</si>
  <si>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</si>
  <si>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</si>
  <si>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</si>
  <si>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</si>
  <si>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</si>
  <si>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</si>
  <si>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</si>
  <si>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</si>
  <si>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</si>
  <si>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</si>
  <si>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</si>
  <si>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</si>
  <si>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</si>
  <si>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</si>
  <si>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</si>
  <si>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</si>
  <si>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</si>
  <si>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</si>
  <si>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</si>
  <si>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</si>
  <si>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</si>
  <si>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</si>
  <si>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</si>
  <si>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</si>
  <si>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</si>
  <si>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</si>
  <si>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</si>
  <si>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</si>
  <si>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</si>
  <si>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</si>
  <si>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</si>
  <si>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</si>
  <si>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</si>
  <si>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</si>
  <si>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</si>
  <si>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</si>
  <si>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</si>
  <si>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</si>
  <si>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</si>
  <si>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</si>
  <si>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</si>
  <si>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</si>
  <si>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</si>
  <si>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</si>
  <si>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</si>
  <si>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</si>
  <si>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</si>
  <si>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</si>
  <si>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</si>
  <si>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</si>
  <si>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</si>
  <si>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</si>
  <si>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</si>
  <si>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</si>
  <si>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</si>
  <si>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</si>
  <si>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</si>
  <si>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</si>
  <si>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</si>
  <si>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</si>
  <si>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</si>
  <si>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</si>
  <si>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</si>
  <si>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</si>
  <si>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</si>
  <si>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</si>
  <si>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</si>
  <si>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</si>
  <si>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</si>
  <si>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</si>
  <si>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</si>
  <si>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</si>
  <si>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</si>
  <si>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</si>
  <si>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</si>
  <si>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</si>
  <si>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</si>
  <si>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</si>
  <si>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</si>
  <si>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</si>
  <si>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</si>
  <si>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</si>
  <si>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</si>
  <si>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</si>
  <si>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</si>
  <si>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</si>
  <si>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</si>
  <si>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</si>
  <si>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</si>
  <si>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</si>
  <si>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</si>
  <si>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</si>
  <si>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</si>
  <si>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</si>
  <si>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</si>
  <si>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</si>
  <si>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</si>
  <si>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</si>
  <si>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</si>
  <si>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</si>
  <si>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</si>
  <si>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</si>
  <si>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</si>
  <si>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</si>
  <si>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</si>
  <si>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</si>
  <si>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</si>
  <si>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</si>
  <si>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</si>
  <si>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</si>
  <si>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</si>
  <si>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</si>
  <si>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</si>
  <si>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</si>
  <si>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</si>
  <si>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</si>
  <si>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</si>
  <si>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</si>
  <si>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</si>
  <si>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</si>
  <si>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</si>
  <si>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</si>
  <si>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</si>
  <si>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</si>
  <si>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</si>
  <si>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</si>
  <si>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</si>
  <si>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</si>
  <si>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</si>
  <si>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</si>
  <si>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</si>
  <si>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</si>
  <si>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</si>
  <si>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</si>
  <si>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</si>
  <si>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</si>
  <si>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</si>
  <si>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</si>
  <si>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</si>
  <si>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</si>
  <si>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</si>
  <si>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</si>
  <si>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</si>
  <si>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</si>
  <si>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</si>
  <si>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</si>
  <si>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</si>
  <si>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</si>
  <si>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</si>
  <si>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</si>
  <si>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</si>
  <si>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</si>
  <si>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</si>
  <si>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</si>
  <si>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</si>
  <si>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</si>
  <si>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</si>
  <si>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</si>
  <si>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</si>
  <si>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</si>
  <si>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</si>
  <si>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</si>
  <si>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</si>
  <si>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</si>
  <si>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</si>
  <si>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</si>
  <si>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</si>
  <si>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</si>
  <si>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</si>
  <si>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</si>
  <si>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</si>
  <si>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</si>
  <si>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</si>
  <si>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</si>
  <si>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</si>
  <si>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</si>
  <si>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</si>
  <si>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</si>
  <si>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</si>
  <si>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</si>
  <si>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</si>
  <si>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</si>
  <si>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</si>
  <si>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</si>
  <si>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</si>
  <si>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</si>
  <si>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</si>
  <si>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</si>
  <si>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</si>
  <si>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</si>
  <si>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</si>
  <si>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</si>
  <si>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</si>
  <si>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</si>
  <si>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</si>
  <si>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</si>
  <si>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</si>
  <si>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</si>
  <si>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</si>
  <si>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</si>
  <si>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</si>
  <si>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</si>
  <si>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</si>
  <si>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</si>
  <si>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</si>
  <si>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</si>
  <si>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</si>
  <si>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</si>
  <si>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</si>
  <si>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</si>
  <si>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</si>
  <si>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</si>
  <si>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</si>
  <si>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</si>
  <si>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</si>
  <si>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</si>
  <si>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</si>
  <si>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</si>
  <si>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</si>
  <si>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</si>
  <si>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</si>
  <si>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</si>
  <si>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</si>
  <si>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</si>
  <si>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</si>
  <si>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</si>
  <si>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</si>
  <si>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</si>
  <si>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</si>
  <si>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</si>
  <si>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</si>
  <si>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</si>
  <si>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</si>
  <si>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</si>
  <si>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</si>
  <si>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</si>
  <si>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</si>
  <si>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</si>
  <si>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</si>
  <si>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</si>
  <si>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</si>
  <si>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</si>
  <si>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</si>
  <si>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</si>
  <si>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</si>
  <si>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</si>
  <si>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</si>
  <si>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</si>
  <si>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</si>
  <si>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</si>
  <si>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</si>
  <si>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</si>
  <si>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</si>
  <si>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</si>
  <si>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</si>
  <si>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</si>
  <si>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</si>
  <si>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</si>
  <si>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</si>
  <si>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</si>
  <si>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</si>
  <si>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</si>
  <si>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</si>
  <si>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</si>
  <si>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</si>
  <si>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</si>
  <si>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</si>
  <si>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</si>
  <si>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</si>
  <si>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</si>
  <si>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</si>
  <si>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</si>
  <si>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</si>
  <si>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</si>
  <si>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</si>
  <si>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</si>
  <si>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</si>
  <si>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</si>
  <si>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</si>
  <si>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</si>
  <si>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</si>
  <si>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</si>
  <si>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</si>
  <si>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</si>
  <si>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</si>
  <si>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</si>
  <si>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</si>
  <si>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</si>
  <si>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</si>
  <si>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</si>
  <si>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</si>
  <si>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</si>
  <si>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</si>
  <si>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</si>
  <si>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</si>
  <si>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</si>
  <si>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</si>
  <si>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</si>
  <si>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</si>
  <si>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</si>
  <si>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</si>
  <si>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</si>
  <si>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</si>
  <si>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</si>
  <si>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</si>
  <si>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</si>
  <si>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</si>
  <si>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</si>
  <si>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</si>
  <si>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</si>
  <si>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</si>
  <si>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</si>
  <si>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</si>
  <si>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</si>
  <si>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</si>
  <si>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</si>
  <si>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</si>
  <si>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</si>
  <si>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</si>
  <si>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</si>
  <si>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</si>
  <si>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</si>
  <si>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</si>
  <si>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</si>
  <si>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</si>
  <si>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</si>
  <si>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</si>
  <si>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</si>
  <si>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</si>
  <si>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</si>
  <si>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</si>
  <si>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</si>
  <si>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</si>
  <si>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</si>
  <si>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</si>
  <si>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</si>
  <si>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</si>
  <si>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</si>
  <si>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</si>
  <si>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</si>
  <si>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</si>
  <si>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</si>
  <si>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</si>
  <si>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</si>
  <si>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</si>
  <si>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</si>
  <si>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</si>
  <si>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</si>
  <si>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</si>
  <si>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</si>
  <si>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</si>
  <si>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</si>
  <si>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</si>
  <si>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</si>
  <si>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</si>
  <si>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</si>
  <si>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</si>
  <si>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</si>
  <si>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</si>
  <si>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</si>
  <si>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</si>
  <si>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</si>
  <si>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</si>
  <si>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</si>
  <si>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</si>
  <si>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</si>
  <si>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</si>
  <si>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</si>
  <si>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</si>
  <si>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</si>
  <si>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</si>
  <si>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</si>
  <si>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</si>
  <si>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</si>
  <si>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</si>
  <si>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</si>
  <si>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</si>
  <si>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</si>
  <si>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</si>
  <si>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</si>
  <si>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</si>
  <si>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</si>
  <si>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</si>
  <si>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</si>
  <si>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</si>
  <si>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</si>
  <si>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</si>
  <si>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</si>
  <si>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</si>
  <si>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</si>
  <si>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</si>
  <si>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</si>
  <si>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</si>
  <si>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</si>
  <si>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</si>
  <si>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</si>
  <si>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</si>
  <si>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</si>
  <si>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</si>
  <si>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</si>
  <si>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</si>
  <si>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</si>
  <si>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</si>
  <si>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</si>
  <si>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</si>
  <si>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</si>
  <si>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</si>
  <si>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</si>
  <si>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</si>
  <si>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</si>
  <si>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</si>
  <si>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</si>
  <si>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</si>
  <si>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</si>
  <si>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</si>
  <si>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</si>
  <si>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</si>
  <si>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</si>
  <si>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</si>
  <si>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</si>
  <si>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</si>
  <si>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</si>
  <si>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</si>
  <si>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</si>
  <si>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</si>
  <si>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</si>
  <si>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</si>
  <si>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</si>
  <si>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</si>
  <si>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</si>
  <si>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</si>
  <si>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</si>
  <si>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</si>
  <si>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</si>
  <si>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</si>
  <si>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</si>
  <si>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</si>
  <si>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</si>
  <si>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</si>
  <si>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</si>
  <si>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</si>
  <si>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</si>
  <si>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</si>
  <si>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</si>
  <si>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</si>
  <si>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</si>
  <si>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</si>
  <si>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</si>
  <si>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</si>
  <si>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</si>
  <si>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</si>
  <si>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</si>
  <si>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</si>
  <si>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</si>
  <si>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</si>
  <si>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</si>
  <si>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</si>
  <si>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</si>
  <si>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</si>
  <si>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</si>
  <si>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</si>
  <si>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</si>
  <si>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</si>
  <si>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</si>
  <si>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</si>
  <si>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</si>
  <si>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</si>
  <si>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</si>
  <si>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</si>
  <si>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</si>
  <si>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</si>
  <si>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</si>
  <si>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</si>
  <si>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</si>
  <si>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</si>
  <si>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</si>
  <si>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</si>
  <si>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</si>
  <si>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</si>
  <si>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</si>
  <si>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</si>
  <si>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</si>
  <si>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</si>
  <si>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</si>
  <si>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</si>
  <si>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</si>
  <si>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</si>
  <si>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</si>
  <si>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</si>
  <si>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</si>
  <si>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</si>
  <si>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</si>
  <si>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</si>
  <si>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</si>
  <si>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</si>
  <si>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</si>
  <si>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</si>
  <si>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</si>
  <si>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</si>
  <si>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</si>
  <si>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</si>
  <si>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</si>
  <si>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</si>
  <si>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</si>
  <si>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</si>
  <si>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</si>
  <si>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</si>
  <si>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</si>
  <si>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</si>
  <si>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</si>
  <si>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</si>
  <si>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</si>
  <si>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</si>
  <si>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</si>
  <si>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</si>
  <si>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</si>
  <si>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</si>
  <si>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</si>
  <si>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</si>
  <si>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</si>
  <si>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</si>
  <si>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</si>
  <si>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</si>
  <si>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</si>
  <si>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</si>
  <si>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</si>
  <si>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</si>
  <si>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</si>
  <si>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</si>
  <si>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</si>
  <si>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</si>
  <si>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</si>
  <si>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</si>
  <si>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</si>
  <si>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</si>
  <si>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</si>
  <si>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</si>
  <si>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</si>
  <si>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</si>
  <si>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</si>
  <si>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</si>
  <si>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</si>
  <si>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</si>
  <si>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</si>
  <si>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</si>
  <si>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</si>
  <si>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</si>
  <si>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</si>
  <si>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</si>
  <si>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</si>
  <si>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</si>
  <si>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</si>
  <si>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</si>
  <si>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</si>
  <si>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</si>
  <si>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</si>
  <si>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</si>
  <si>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</si>
  <si>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</si>
  <si>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</si>
  <si>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</si>
  <si>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</si>
  <si>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</si>
  <si>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</si>
  <si>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</si>
  <si>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</si>
  <si>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</si>
  <si>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</si>
  <si>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</si>
  <si>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</si>
  <si>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</si>
  <si>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</si>
  <si>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</si>
  <si>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</si>
  <si>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</si>
  <si>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</si>
  <si>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</si>
  <si>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</si>
  <si>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</si>
  <si>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</si>
  <si>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</si>
  <si>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</si>
  <si>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</si>
  <si>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</si>
  <si>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</si>
  <si>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</si>
  <si>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</si>
  <si>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</si>
  <si>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</si>
  <si>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</si>
  <si>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</si>
  <si>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</si>
  <si>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</si>
  <si>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</si>
  <si>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</si>
  <si>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</si>
  <si>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</si>
  <si>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</si>
  <si>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</si>
  <si>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</si>
  <si>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</si>
  <si>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</si>
  <si>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</si>
  <si>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</si>
  <si>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</si>
  <si>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</si>
  <si>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</si>
  <si>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</si>
  <si>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</si>
  <si>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</si>
  <si>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</si>
  <si>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</si>
  <si>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</si>
  <si>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</si>
  <si>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</si>
  <si>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</si>
  <si>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</si>
  <si>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</si>
  <si>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</si>
  <si>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</si>
  <si>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</si>
  <si>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</si>
  <si>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</si>
  <si>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</si>
  <si>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</si>
  <si>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</si>
  <si>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</si>
  <si>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</si>
  <si>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</si>
  <si>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</si>
  <si>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</si>
  <si>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</si>
  <si>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</si>
  <si>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</si>
  <si>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</si>
  <si>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</si>
  <si>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</si>
  <si>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</si>
  <si>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</si>
  <si>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</si>
  <si>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</si>
  <si>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</si>
  <si>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</si>
  <si>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</si>
  <si>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</si>
  <si>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</si>
  <si>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</si>
  <si>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</si>
  <si>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</si>
  <si>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</si>
  <si>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</si>
  <si>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</si>
  <si>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</si>
  <si>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</si>
  <si>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</si>
  <si>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</si>
  <si>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</si>
  <si>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</si>
  <si>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</si>
  <si>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</si>
  <si>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</si>
  <si>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</si>
  <si>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</si>
  <si>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</si>
  <si>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</si>
  <si>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</si>
  <si>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</si>
  <si>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</si>
  <si>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</si>
  <si>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</si>
  <si>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</si>
  <si>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</si>
  <si>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</si>
  <si>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</si>
  <si>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</si>
  <si>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</si>
  <si>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</si>
  <si>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</si>
  <si>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</si>
  <si>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</si>
  <si>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</si>
  <si>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</si>
  <si>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</si>
  <si>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</si>
  <si>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</si>
  <si>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</si>
  <si>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</si>
  <si>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</si>
  <si>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</si>
  <si>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</si>
  <si>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</si>
  <si>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</si>
  <si>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</si>
  <si>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</si>
  <si>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</si>
  <si>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</si>
  <si>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</si>
  <si>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</si>
  <si>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</si>
  <si>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</si>
  <si>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</si>
  <si>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</si>
  <si>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</si>
  <si>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</si>
  <si>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</si>
  <si>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</si>
  <si>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</si>
  <si>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</si>
  <si>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</si>
  <si>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</si>
  <si>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</si>
  <si>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</si>
  <si>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</si>
  <si>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</si>
  <si>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</si>
  <si>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</si>
  <si>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</si>
  <si>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</si>
  <si>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</si>
  <si>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</si>
  <si>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</si>
  <si>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</si>
  <si>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</si>
  <si>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</si>
  <si>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</si>
  <si>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</si>
  <si>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</si>
  <si>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</si>
  <si>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</si>
  <si>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</si>
  <si>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</si>
  <si>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</si>
  <si>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</si>
  <si>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</si>
  <si>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</si>
  <si>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</si>
  <si>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</si>
  <si>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</si>
  <si>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</si>
  <si>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</si>
  <si>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</si>
  <si>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</si>
  <si>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</si>
  <si>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</si>
  <si>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</si>
  <si>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</si>
  <si>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</si>
  <si>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</si>
  <si>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</si>
  <si>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</si>
  <si>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</si>
  <si>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</si>
  <si>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</si>
  <si>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</si>
  <si>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</si>
  <si>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</si>
  <si>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</si>
  <si>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</si>
  <si>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</si>
  <si>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</si>
  <si>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</si>
  <si>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</si>
  <si>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</si>
  <si>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</si>
  <si>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</si>
  <si>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</si>
  <si>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</si>
  <si>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</si>
  <si>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</si>
  <si>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</si>
  <si>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</si>
  <si>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</si>
  <si>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</si>
  <si>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</si>
  <si>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</si>
  <si>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</si>
  <si>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</si>
  <si>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</si>
  <si>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</si>
  <si>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</si>
  <si>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</si>
  <si>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</si>
  <si>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</si>
  <si>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</si>
  <si>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</si>
  <si>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</si>
  <si>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</si>
  <si>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</si>
  <si>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</si>
  <si>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</si>
  <si>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</si>
  <si>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</si>
  <si>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</si>
  <si>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</si>
  <si>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</si>
  <si>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</si>
  <si>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</si>
  <si>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</si>
  <si>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</si>
  <si>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</si>
  <si>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</si>
  <si>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</si>
  <si>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</si>
  <si>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</si>
  <si>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</si>
  <si>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</si>
  <si>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</si>
  <si>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</si>
  <si>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</si>
  <si>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</si>
  <si>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</si>
  <si>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</si>
  <si>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</si>
  <si>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</si>
  <si>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</si>
  <si>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</si>
  <si>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</si>
  <si>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</si>
  <si>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</si>
  <si>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</si>
  <si>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</si>
  <si>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</si>
  <si>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</si>
  <si>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</si>
  <si>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</si>
  <si>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</si>
  <si>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</si>
  <si>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</si>
  <si>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</si>
  <si>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</si>
  <si>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</si>
  <si>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</si>
  <si>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</si>
  <si>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</si>
  <si>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</si>
  <si>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</si>
  <si>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</si>
  <si>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</si>
  <si>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</si>
  <si>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</si>
  <si>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</si>
  <si>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</si>
  <si>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</si>
  <si>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</si>
  <si>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</si>
  <si>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</si>
  <si>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</si>
  <si>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</si>
  <si>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</si>
  <si>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</si>
  <si>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</si>
  <si>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</si>
  <si>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</si>
  <si>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</si>
  <si>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</si>
  <si>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</si>
  <si>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</si>
  <si>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</si>
  <si>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</si>
  <si>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</si>
  <si>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</si>
  <si>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</si>
  <si>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</si>
  <si>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</si>
  <si>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</si>
  <si>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</si>
  <si>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</si>
  <si>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</si>
  <si>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</si>
  <si>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</si>
  <si>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</si>
  <si>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</si>
  <si>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</si>
  <si>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</si>
  <si>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</si>
  <si>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</si>
  <si>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</si>
  <si>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</si>
  <si>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</si>
  <si>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</si>
  <si>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</si>
  <si>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</si>
  <si>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</si>
  <si>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</si>
  <si>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</si>
  <si>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</si>
  <si>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</si>
  <si>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</si>
  <si>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</si>
  <si>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</si>
  <si>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</si>
  <si>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</si>
  <si>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</si>
  <si>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</si>
  <si>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</si>
  <si>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</si>
  <si>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</si>
  <si>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</si>
  <si>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</si>
  <si>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</si>
  <si>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</si>
  <si>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</si>
  <si>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</si>
  <si>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</si>
  <si>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</si>
  <si>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</si>
  <si>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</si>
  <si>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</si>
  <si>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</si>
  <si>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</si>
  <si>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</si>
  <si>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</si>
  <si>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</si>
  <si>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</si>
  <si>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</si>
  <si>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</si>
  <si>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</si>
  <si>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</si>
  <si>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</si>
  <si>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</si>
  <si>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</si>
  <si>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</si>
  <si>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</si>
  <si>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</si>
  <si>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</si>
  <si>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</si>
  <si>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</si>
  <si>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</si>
  <si>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</si>
  <si>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</si>
  <si>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</si>
  <si>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</si>
  <si>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</si>
  <si>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</si>
  <si>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</si>
  <si>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</si>
  <si>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</si>
  <si>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</si>
  <si>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</si>
  <si>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</si>
  <si>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</si>
  <si>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</si>
  <si>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</si>
  <si>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</si>
  <si>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</si>
  <si>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</si>
  <si>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</si>
  <si>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</si>
  <si>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</si>
  <si>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</si>
  <si>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</si>
  <si>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</si>
  <si>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</si>
  <si>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</si>
  <si>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</si>
  <si>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</si>
  <si>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</si>
  <si>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</si>
  <si>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</si>
  <si>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</si>
  <si>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</si>
  <si>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</si>
  <si>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</si>
  <si>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</si>
  <si>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</si>
  <si>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</si>
  <si>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</si>
  <si>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</si>
  <si>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</si>
  <si>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</si>
  <si>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</si>
  <si>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</si>
  <si>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</si>
  <si>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</si>
  <si>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</si>
  <si>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</si>
  <si>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</si>
  <si>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</si>
  <si>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</si>
  <si>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</si>
  <si>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</si>
  <si>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</si>
  <si>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</si>
  <si>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</si>
  <si>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</si>
  <si>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</si>
  <si>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</si>
  <si>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</si>
  <si>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</si>
  <si>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</si>
  <si>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</si>
  <si>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</si>
  <si>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</si>
  <si>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</si>
  <si>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</si>
  <si>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</si>
  <si>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</si>
  <si>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</si>
  <si>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</si>
  <si>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</si>
  <si>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</si>
  <si>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</si>
  <si>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</si>
  <si>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</si>
  <si>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</si>
  <si>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</si>
  <si>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</si>
  <si>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</si>
  <si>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</si>
  <si>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</si>
  <si>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</si>
  <si>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</si>
  <si>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</si>
  <si>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</si>
  <si>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</si>
  <si>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</si>
  <si>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</si>
  <si>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</si>
  <si>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</si>
  <si>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</si>
  <si>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</si>
  <si>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</si>
  <si>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</si>
  <si>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</si>
  <si>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</si>
  <si>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</si>
  <si>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</si>
  <si>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</si>
  <si>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</si>
  <si>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</si>
  <si>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</si>
  <si>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</si>
  <si>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</si>
  <si>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</si>
  <si>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</si>
  <si>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</si>
  <si>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</si>
  <si>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</si>
  <si>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</si>
  <si>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</si>
  <si>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</si>
  <si>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</si>
  <si>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</si>
  <si>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</si>
  <si>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</si>
  <si>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</si>
  <si>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</si>
  <si>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</si>
  <si>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</si>
  <si>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</si>
  <si>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</si>
  <si>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</si>
  <si>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</si>
  <si>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</si>
  <si>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</si>
  <si>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</si>
  <si>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</si>
  <si>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</si>
  <si>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</si>
  <si>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</si>
  <si>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</si>
  <si>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</si>
  <si>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</si>
  <si>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</si>
  <si>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</si>
  <si>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</si>
  <si>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</si>
  <si>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</si>
  <si>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</si>
  <si>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</si>
  <si>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</si>
  <si>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</si>
  <si>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</si>
  <si>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</si>
  <si>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</si>
  <si>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</si>
  <si>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</si>
  <si>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</si>
  <si>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</si>
  <si>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</si>
  <si>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</si>
  <si>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</si>
  <si>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</si>
  <si>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</si>
  <si>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</si>
  <si>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</si>
  <si>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</si>
  <si>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</si>
  <si>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</si>
  <si>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</si>
  <si>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</si>
  <si>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</si>
  <si>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</si>
  <si>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</si>
  <si>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</si>
  <si>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</si>
  <si>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</si>
  <si>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</si>
  <si>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</si>
  <si>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</si>
  <si>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</si>
  <si>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</si>
  <si>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</si>
  <si>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</si>
  <si>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</si>
  <si>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</si>
  <si>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</si>
  <si>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</si>
  <si>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</si>
  <si>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</si>
  <si>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</si>
  <si>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</si>
  <si>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</si>
  <si>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</si>
  <si>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</si>
  <si>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</si>
  <si>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</si>
  <si>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</si>
  <si>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</si>
  <si>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</si>
  <si>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</si>
  <si>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</si>
  <si>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</si>
  <si>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</si>
  <si>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</si>
  <si>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</si>
  <si>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</si>
  <si>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</si>
  <si>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</si>
  <si>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</si>
  <si>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</si>
  <si>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</si>
  <si>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</si>
  <si>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</si>
  <si>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</si>
  <si>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</si>
  <si>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</si>
  <si>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</si>
  <si>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</si>
  <si>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</si>
  <si>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</si>
  <si>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</si>
  <si>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</si>
  <si>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</si>
  <si>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</si>
  <si>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</si>
  <si>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</si>
  <si>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</si>
  <si>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</si>
  <si>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</si>
  <si>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</si>
  <si>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</si>
  <si>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</si>
  <si>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</si>
  <si>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</si>
  <si>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</si>
  <si>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</si>
  <si>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</si>
  <si>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</si>
  <si>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</si>
  <si>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</si>
  <si>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</si>
  <si>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</si>
  <si>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</si>
  <si>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</si>
  <si>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</si>
  <si>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</si>
  <si>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</si>
  <si>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</si>
  <si>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</si>
  <si>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</si>
  <si>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</si>
  <si>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</si>
  <si>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</si>
  <si>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</si>
  <si>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</si>
  <si>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</si>
  <si>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</si>
  <si>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</si>
  <si>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</si>
  <si>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</si>
  <si>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</si>
  <si>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</si>
  <si>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</si>
  <si>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</si>
  <si>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</si>
  <si>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</si>
  <si>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</si>
  <si>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</si>
  <si>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</si>
  <si>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</si>
  <si>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</si>
  <si>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</si>
  <si>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</si>
  <si>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</si>
  <si>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</si>
  <si>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</si>
  <si>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</si>
  <si>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</si>
  <si>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</si>
  <si>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</si>
  <si>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</si>
  <si>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</si>
  <si>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</si>
  <si>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</si>
  <si>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</si>
  <si>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</si>
  <si>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</si>
  <si>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</si>
  <si>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</si>
  <si>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</si>
  <si>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</si>
  <si>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</si>
  <si>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</si>
  <si>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</si>
  <si>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</si>
  <si>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</si>
  <si>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</si>
  <si>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</si>
  <si>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</si>
  <si>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</si>
  <si>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</si>
  <si>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</si>
  <si>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</si>
  <si>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</si>
  <si>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</si>
  <si>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</si>
  <si>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</si>
  <si>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</si>
  <si>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</si>
  <si>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</si>
  <si>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</si>
  <si>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</si>
  <si>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</si>
  <si>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</si>
  <si>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</si>
  <si>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</si>
  <si>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</si>
  <si>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</si>
  <si>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</si>
  <si>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</si>
  <si>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</si>
  <si>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</si>
  <si>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</si>
  <si>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</si>
  <si>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</si>
  <si>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</si>
  <si>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</si>
  <si>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</si>
  <si>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</si>
  <si>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</si>
  <si>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</si>
  <si>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</si>
  <si>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</si>
  <si>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</si>
  <si>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</si>
  <si>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</si>
  <si>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</si>
  <si>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</si>
  <si>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</si>
  <si>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</si>
  <si>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</si>
  <si>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</si>
  <si>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</si>
  <si>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</si>
  <si>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</si>
  <si>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</si>
  <si>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</si>
  <si>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</si>
  <si>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</si>
  <si>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</si>
  <si>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</si>
  <si>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</si>
  <si>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</si>
  <si>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</si>
  <si>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</si>
  <si>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</si>
  <si>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</si>
  <si>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</si>
  <si>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</si>
  <si>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</si>
  <si>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</si>
  <si>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</si>
  <si>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</si>
  <si>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</si>
  <si>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</si>
  <si>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</si>
  <si>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</si>
  <si>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</si>
  <si>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</si>
  <si>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</si>
  <si>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</si>
  <si>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</si>
  <si>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</si>
  <si>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</si>
  <si>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</si>
  <si>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</si>
  <si>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</si>
  <si>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</si>
  <si>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</si>
  <si>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</si>
  <si>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</si>
  <si>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</si>
  <si>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</si>
  <si>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</si>
  <si>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</si>
  <si>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</si>
  <si>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</si>
  <si>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</si>
  <si>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</si>
  <si>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</si>
  <si>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</si>
  <si>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</si>
  <si>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</si>
  <si>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</si>
  <si>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</si>
  <si>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</si>
  <si>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</si>
  <si>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</si>
  <si>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</si>
  <si>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</si>
  <si>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</si>
  <si>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</si>
  <si>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</si>
  <si>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</si>
  <si>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</si>
  <si>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</si>
  <si>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</si>
  <si>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</si>
  <si>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</si>
  <si>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</si>
  <si>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</si>
  <si>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</si>
  <si>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</si>
  <si>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</si>
  <si>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</si>
  <si>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</si>
  <si>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</si>
  <si>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</si>
  <si>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</si>
  <si>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</si>
  <si>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</si>
  <si>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</si>
  <si>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</si>
  <si>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</si>
  <si>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</si>
  <si>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</si>
  <si>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</si>
  <si>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</si>
  <si>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</si>
  <si>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</si>
  <si>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</si>
  <si>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</si>
  <si>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</si>
  <si>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</si>
  <si>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</si>
  <si>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</si>
  <si>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</si>
  <si>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</si>
  <si>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</si>
  <si>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</si>
  <si>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</si>
  <si>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</si>
  <si>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</si>
  <si>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</si>
  <si>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</si>
  <si>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</si>
  <si>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</si>
  <si>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</si>
  <si>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</si>
  <si>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</si>
  <si>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</si>
  <si>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</si>
  <si>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</si>
  <si>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</si>
  <si>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</si>
  <si>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</si>
  <si>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</si>
  <si>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</si>
  <si>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</si>
  <si>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</si>
  <si>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</si>
  <si>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</si>
  <si>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</si>
  <si>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</si>
  <si>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</si>
  <si>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</si>
  <si>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</si>
  <si>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</si>
  <si>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</si>
  <si>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</si>
  <si>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</si>
  <si>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</si>
  <si>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</si>
  <si>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</si>
  <si>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</si>
  <si>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</si>
  <si>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</si>
  <si>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</si>
  <si>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</si>
  <si>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</si>
  <si>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</si>
  <si>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</si>
  <si>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</si>
  <si>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</si>
  <si>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</si>
  <si>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</si>
  <si>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</si>
  <si>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</si>
  <si>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</si>
  <si>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</si>
  <si>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</si>
  <si>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</si>
  <si>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</si>
  <si>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</si>
  <si>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</si>
  <si>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</si>
  <si>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</si>
  <si>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</si>
  <si>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</si>
  <si>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</si>
  <si>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</si>
  <si>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</si>
  <si>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</si>
  <si>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</si>
  <si>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</si>
  <si>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</si>
  <si>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</si>
  <si>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</si>
  <si>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</si>
  <si>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</si>
  <si>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</si>
  <si>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</si>
  <si>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</si>
  <si>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</si>
  <si>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</si>
  <si>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</si>
  <si>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</si>
  <si>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</si>
  <si>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</si>
  <si>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</si>
  <si>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</si>
  <si>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</si>
  <si>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</si>
  <si>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</si>
  <si>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</si>
  <si>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</si>
  <si>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</si>
  <si>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</si>
  <si>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</si>
  <si>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</si>
  <si>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</si>
  <si>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</si>
  <si>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</si>
  <si>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</si>
  <si>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</si>
  <si>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</si>
  <si>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</si>
  <si>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</si>
  <si>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</si>
  <si>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</si>
  <si>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</si>
  <si>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</si>
  <si>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</si>
  <si>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</si>
  <si>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</si>
  <si>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</si>
  <si>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</si>
  <si>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</si>
  <si>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</si>
  <si>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</si>
  <si>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</si>
  <si>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</si>
  <si>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</si>
  <si>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</si>
  <si>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</si>
  <si>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</si>
  <si>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</si>
  <si>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</si>
  <si>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</si>
  <si>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</si>
  <si>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</si>
  <si>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</si>
  <si>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</si>
  <si>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</si>
  <si>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</si>
  <si>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</si>
  <si>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</si>
  <si>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</si>
  <si>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</si>
  <si>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</si>
  <si>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</si>
  <si>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</si>
  <si>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</si>
  <si>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</si>
  <si>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</si>
  <si>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</si>
  <si>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</si>
  <si>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</si>
  <si>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</si>
  <si>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</si>
  <si>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</si>
  <si>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</si>
  <si>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</si>
  <si>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</si>
  <si>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</si>
  <si>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</si>
  <si>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</si>
  <si>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</si>
  <si>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</si>
  <si>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</si>
  <si>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</si>
  <si>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</si>
  <si>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</si>
  <si>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</si>
  <si>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</si>
  <si>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</si>
  <si>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</si>
  <si>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</si>
  <si>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</si>
  <si>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</si>
  <si>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</si>
  <si>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</si>
  <si>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</si>
  <si>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</si>
  <si>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</si>
  <si>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</si>
  <si>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</si>
  <si>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</si>
  <si>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</si>
  <si>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</si>
  <si>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</si>
  <si>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</si>
  <si>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</si>
  <si>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</si>
  <si>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</si>
  <si>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</si>
  <si>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</si>
  <si>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</si>
  <si>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</si>
  <si>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</si>
  <si>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</si>
  <si>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</si>
  <si>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</si>
  <si>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</si>
  <si>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</si>
  <si>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</si>
  <si>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</si>
  <si>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</si>
  <si>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</si>
  <si>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</si>
  <si>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</si>
  <si>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</si>
  <si>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</si>
  <si>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</si>
  <si>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</si>
  <si>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</si>
  <si>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</si>
  <si>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</si>
  <si>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</si>
  <si>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</si>
  <si>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</si>
  <si>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</si>
  <si>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</si>
  <si>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</si>
  <si>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</si>
  <si>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</si>
  <si>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</si>
  <si>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</si>
  <si>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</si>
  <si>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</si>
  <si>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</si>
  <si>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</si>
  <si>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</si>
  <si>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</si>
  <si>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</si>
  <si>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</si>
  <si>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</si>
  <si>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</si>
  <si>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</si>
  <si>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</si>
  <si>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</si>
  <si>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</si>
  <si>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</si>
  <si>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</si>
  <si>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</si>
  <si>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</si>
  <si>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</si>
  <si>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</si>
  <si>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</si>
  <si>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</si>
  <si>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</si>
  <si>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</si>
  <si>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</si>
  <si>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</si>
  <si>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</si>
  <si>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</si>
  <si>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</si>
  <si>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</si>
  <si>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</si>
  <si>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</si>
  <si>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</si>
  <si>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</si>
  <si>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</si>
  <si>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</si>
  <si>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</si>
  <si>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</si>
  <si>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</si>
  <si>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</si>
  <si>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</si>
  <si>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</si>
  <si>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</si>
  <si>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</si>
  <si>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</si>
  <si>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</si>
  <si>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</si>
  <si>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</si>
  <si>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</si>
  <si>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</si>
  <si>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</si>
  <si>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</si>
  <si>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</si>
  <si>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</si>
  <si>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</si>
  <si>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</si>
  <si>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</si>
  <si>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</si>
  <si>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</si>
  <si>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</si>
  <si>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</si>
  <si>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</si>
  <si>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</si>
  <si>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</si>
  <si>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</si>
  <si>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</si>
  <si>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</si>
  <si>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</si>
  <si>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</si>
  <si>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</si>
  <si>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</si>
  <si>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</si>
  <si>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</si>
  <si>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</si>
  <si>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</si>
  <si>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</si>
  <si>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</si>
  <si>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</si>
  <si>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</si>
  <si>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</si>
  <si>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</si>
  <si>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</si>
  <si>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</si>
  <si>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</si>
  <si>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</si>
  <si>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</si>
  <si>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</si>
  <si>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</si>
  <si>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</si>
  <si>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</si>
  <si>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</si>
  <si>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</si>
  <si>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</si>
  <si>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</si>
  <si>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</si>
  <si>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</si>
  <si>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</si>
  <si>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</si>
  <si>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</si>
  <si>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</si>
  <si>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</si>
  <si>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</si>
  <si>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</si>
  <si>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</si>
  <si>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</si>
  <si>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</si>
  <si>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</si>
  <si>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</si>
  <si>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</si>
  <si>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</si>
  <si>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</si>
  <si>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</si>
  <si>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</si>
  <si>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</si>
  <si>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</si>
  <si>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</si>
  <si>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</si>
  <si>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</si>
  <si>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</si>
  <si>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</si>
  <si>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</si>
  <si>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</si>
  <si>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</si>
  <si>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</si>
  <si>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</si>
  <si>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</si>
  <si>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</si>
  <si>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</si>
  <si>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</si>
  <si>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</si>
  <si>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</si>
  <si>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</si>
  <si>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</si>
  <si>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</si>
  <si>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</si>
  <si>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</si>
  <si>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</si>
  <si>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</si>
  <si>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</si>
  <si>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</si>
  <si>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</si>
  <si>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</si>
  <si>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</si>
  <si>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</si>
  <si>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</si>
  <si>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</si>
  <si>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</si>
  <si>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</si>
  <si>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</si>
  <si>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</si>
  <si>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</si>
  <si>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</si>
  <si>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</si>
  <si>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</si>
  <si>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</si>
  <si>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</si>
  <si>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</si>
  <si>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</si>
  <si>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</si>
  <si>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</si>
  <si>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</si>
  <si>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</si>
  <si>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</si>
  <si>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</si>
  <si>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</si>
  <si>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</si>
  <si>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</si>
  <si>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</si>
  <si>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</si>
  <si>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</si>
  <si>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</si>
  <si>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</si>
  <si>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</si>
  <si>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</si>
  <si>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</si>
  <si>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</si>
  <si>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</si>
  <si>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</si>
  <si>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</si>
  <si>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</si>
  <si>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</si>
  <si>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</si>
  <si>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</si>
  <si>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</si>
  <si>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</si>
  <si>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</si>
  <si>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</si>
  <si>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</si>
  <si>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</si>
  <si>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</si>
  <si>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</si>
  <si>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</si>
  <si>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</si>
  <si>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</si>
  <si>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</si>
  <si>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</si>
  <si>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</si>
  <si>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</si>
  <si>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</si>
  <si>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</si>
  <si>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</si>
  <si>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</si>
  <si>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</si>
  <si>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</si>
  <si>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</si>
  <si>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</si>
  <si>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</si>
  <si>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</si>
  <si>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</si>
  <si>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</si>
  <si>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</si>
  <si>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</si>
  <si>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</si>
  <si>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</si>
  <si>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</si>
  <si>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</si>
  <si>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</si>
  <si>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</si>
  <si>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</si>
  <si>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</si>
  <si>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</si>
  <si>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</si>
  <si>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</si>
  <si>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</si>
  <si>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</si>
  <si>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</si>
  <si>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</si>
  <si>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</si>
  <si>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</si>
  <si>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</si>
  <si>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</si>
  <si>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</si>
  <si>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</si>
  <si>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</si>
  <si>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</si>
  <si>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</si>
  <si>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</si>
  <si>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</si>
  <si>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</si>
  <si>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</si>
  <si>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</si>
  <si>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</si>
  <si>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</si>
  <si>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</si>
  <si>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</si>
  <si>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</si>
  <si>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</si>
  <si>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</si>
  <si>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</si>
  <si>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</si>
  <si>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</si>
  <si>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</si>
  <si>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</si>
  <si>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</si>
  <si>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</si>
  <si>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</si>
  <si>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</si>
  <si>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</si>
  <si>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</si>
  <si>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</si>
  <si>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</si>
  <si>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</si>
  <si>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</si>
  <si>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</si>
  <si>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</si>
  <si>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</si>
  <si>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</si>
  <si>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</si>
  <si>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</si>
  <si>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</si>
  <si>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</si>
  <si>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</si>
  <si>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</si>
  <si>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</si>
  <si>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</si>
  <si>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</si>
  <si>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</si>
  <si>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</si>
  <si>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</si>
  <si>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</si>
  <si>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</si>
  <si>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</si>
  <si>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</si>
  <si>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</si>
  <si>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</si>
  <si>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</si>
  <si>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</si>
  <si>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</si>
  <si>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</si>
  <si>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</si>
  <si>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</si>
  <si>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</si>
  <si>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</si>
  <si>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</si>
  <si>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</si>
  <si>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</si>
  <si>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</si>
  <si>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</si>
  <si>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</si>
  <si>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</si>
  <si>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</si>
  <si>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</si>
  <si>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</si>
  <si>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</si>
  <si>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</si>
  <si>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</si>
  <si>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</si>
  <si>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</si>
  <si>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</si>
  <si>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</si>
  <si>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</si>
  <si>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</si>
  <si>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</si>
  <si>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</si>
  <si>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</si>
  <si>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</si>
  <si>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</si>
  <si>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</si>
  <si>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</si>
  <si>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</si>
  <si>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</si>
  <si>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</si>
  <si>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</si>
  <si>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</si>
  <si>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</si>
  <si>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</si>
  <si>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</si>
  <si>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</si>
  <si>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</si>
  <si>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</si>
  <si>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</si>
  <si>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</si>
  <si>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</si>
  <si>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</si>
  <si>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</si>
  <si>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</si>
  <si>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</si>
  <si>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</si>
  <si>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</si>
  <si>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</si>
  <si>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</si>
  <si>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</si>
  <si>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</si>
  <si>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</si>
  <si>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</si>
  <si>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</si>
  <si>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</si>
  <si>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</si>
  <si>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</si>
  <si>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</si>
  <si>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</si>
  <si>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</si>
  <si>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</si>
  <si>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</si>
  <si>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</si>
  <si>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</si>
  <si>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</si>
  <si>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</si>
  <si>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</si>
  <si>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</si>
  <si>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</si>
  <si>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</si>
  <si>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</si>
  <si>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</si>
  <si>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</si>
  <si>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</si>
  <si>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</si>
  <si>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</si>
  <si>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</si>
  <si>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</si>
  <si>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</si>
  <si>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</si>
  <si>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</si>
  <si>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</si>
  <si>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</si>
  <si>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</si>
  <si>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</si>
  <si>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</si>
  <si>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</si>
  <si>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</si>
  <si>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</si>
  <si>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</si>
  <si>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</si>
  <si>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</si>
  <si>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</si>
  <si>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</si>
  <si>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</si>
  <si>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</si>
  <si>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</si>
  <si>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</si>
  <si>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</si>
  <si>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</si>
  <si>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</si>
  <si>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</si>
  <si>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</si>
  <si>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</si>
  <si>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</si>
  <si>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</si>
  <si>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</si>
  <si>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</si>
  <si>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</si>
  <si>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</si>
  <si>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</si>
  <si>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</si>
  <si>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</si>
  <si>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</si>
  <si>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</si>
  <si>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</si>
  <si>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</si>
  <si>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</si>
  <si>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</si>
  <si>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</si>
  <si>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</si>
  <si>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</si>
  <si>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</si>
  <si>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</si>
  <si>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</si>
  <si>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</si>
  <si>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</si>
  <si>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</si>
  <si>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</si>
  <si>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</si>
  <si>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</si>
  <si>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</si>
  <si>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</si>
  <si>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</si>
  <si>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</si>
  <si>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</si>
  <si>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</si>
  <si>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</si>
  <si>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</si>
  <si>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</si>
  <si>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</si>
  <si>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</si>
  <si>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</si>
  <si>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</si>
  <si>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</si>
  <si>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</si>
  <si>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</si>
  <si>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</si>
  <si>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</si>
  <si>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</si>
  <si>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</si>
  <si>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</si>
  <si>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</si>
  <si>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</si>
  <si>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</si>
  <si>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</si>
  <si>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</si>
  <si>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</si>
  <si>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</si>
  <si>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</si>
  <si>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</si>
  <si>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</si>
  <si>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</si>
  <si>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</si>
  <si>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</si>
  <si>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</si>
  <si>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</si>
  <si>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</si>
  <si>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</si>
  <si>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</si>
  <si>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</si>
  <si>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</si>
  <si>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</si>
  <si>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</si>
  <si>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</si>
  <si>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</si>
  <si>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</si>
  <si>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</si>
  <si>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</si>
  <si>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</si>
  <si>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</si>
  <si>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</si>
  <si>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</si>
  <si>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</si>
  <si>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</si>
  <si>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</si>
  <si>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</si>
  <si>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</si>
  <si>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</si>
  <si>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</si>
  <si>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</si>
  <si>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</si>
  <si>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</si>
  <si>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</si>
  <si>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</si>
  <si>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</si>
  <si>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</si>
  <si>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</si>
  <si>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</si>
  <si>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</si>
  <si>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</si>
  <si>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</si>
  <si>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</si>
  <si>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</si>
  <si>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</si>
  <si>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</si>
  <si>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</si>
  <si>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</si>
  <si>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</si>
  <si>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</si>
  <si>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</si>
  <si>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</si>
  <si>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</si>
  <si>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</si>
  <si>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</si>
  <si>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</si>
  <si>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</si>
  <si>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</si>
  <si>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</si>
  <si>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</si>
  <si>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</si>
  <si>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</si>
  <si>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</si>
  <si>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</si>
  <si>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</si>
  <si>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</si>
  <si>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</si>
  <si>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</si>
  <si>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</si>
  <si>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</si>
  <si>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</si>
  <si>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</si>
  <si>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</si>
  <si>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</si>
  <si>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</si>
  <si>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</si>
  <si>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</si>
  <si>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</si>
  <si>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</si>
  <si>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</si>
  <si>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</si>
  <si>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</si>
  <si>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</si>
  <si>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</si>
  <si>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</si>
  <si>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</si>
  <si>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</si>
  <si>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</si>
  <si>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</si>
  <si>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</si>
  <si>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</si>
  <si>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</si>
  <si>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</si>
  <si>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</si>
  <si>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</si>
  <si>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</si>
  <si>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</si>
  <si>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</si>
  <si>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</si>
  <si>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</si>
  <si>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</si>
  <si>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</si>
  <si>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</si>
  <si>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</si>
  <si>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</si>
  <si>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</si>
  <si>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</si>
  <si>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</si>
  <si>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</si>
  <si>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</si>
  <si>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</si>
  <si>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</si>
  <si>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</si>
  <si>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</si>
  <si>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</si>
  <si>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</si>
  <si>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</si>
  <si>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</si>
  <si>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</si>
  <si>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</si>
  <si>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</si>
  <si>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</si>
  <si>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</si>
  <si>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</si>
  <si>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</si>
  <si>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</si>
  <si>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</si>
  <si>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</si>
  <si>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</si>
  <si>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</si>
  <si>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</si>
  <si>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</si>
  <si>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</si>
  <si>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</si>
  <si>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</si>
  <si>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</si>
  <si>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</si>
  <si>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</si>
  <si>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</si>
  <si>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</si>
  <si>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</si>
  <si>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</si>
  <si>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</si>
  <si>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</si>
  <si>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</si>
  <si>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</si>
  <si>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</si>
  <si>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</si>
  <si>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</si>
  <si>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</si>
  <si>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</si>
  <si>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</si>
  <si>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</si>
  <si>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</si>
  <si>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</si>
  <si>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</si>
  <si>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</si>
  <si>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</si>
  <si>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</si>
  <si>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</si>
  <si>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</si>
  <si>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</si>
  <si>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</si>
  <si>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</si>
  <si>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</si>
  <si>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</si>
  <si>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</si>
  <si>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</si>
  <si>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</si>
  <si>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</si>
  <si>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</si>
  <si>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</si>
  <si>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</si>
  <si>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</si>
  <si>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</si>
  <si>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</si>
  <si>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</si>
  <si>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</si>
  <si>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</si>
  <si>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</si>
  <si>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</si>
  <si>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</si>
  <si>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</si>
  <si>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</si>
  <si>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</si>
  <si>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</si>
  <si>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</si>
  <si>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</si>
  <si>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</si>
  <si>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</si>
  <si>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</si>
  <si>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</si>
  <si>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</si>
  <si>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</si>
  <si>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</si>
  <si>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</si>
  <si>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</si>
  <si>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</si>
  <si>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</si>
  <si>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</si>
  <si>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</si>
  <si>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</si>
  <si>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</si>
  <si>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</si>
  <si>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</si>
  <si>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</si>
  <si>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</si>
  <si>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</si>
  <si>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</si>
  <si>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</si>
  <si>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</si>
  <si>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</si>
  <si>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</si>
  <si>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</si>
  <si>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</si>
  <si>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</si>
  <si>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</si>
  <si>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</si>
  <si>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</si>
  <si>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</si>
  <si>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</si>
  <si>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</si>
  <si>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</si>
  <si>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</si>
  <si>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</si>
  <si>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</si>
  <si>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</si>
  <si>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</si>
  <si>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</si>
  <si>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</si>
  <si>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</si>
  <si>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</si>
  <si>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</si>
  <si>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</si>
  <si>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</si>
  <si>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</si>
  <si>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</si>
  <si>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</si>
  <si>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</si>
  <si>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</si>
  <si>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</si>
  <si>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</si>
  <si>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</si>
  <si>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</si>
  <si>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</si>
  <si>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</si>
  <si>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</si>
  <si>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</si>
  <si>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</si>
  <si>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</si>
  <si>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</si>
  <si>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</si>
  <si>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</si>
  <si>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</si>
  <si>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</si>
  <si>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</si>
  <si>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</si>
  <si>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</si>
  <si>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</si>
  <si>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</si>
  <si>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</si>
  <si>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</si>
  <si>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</si>
  <si>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</si>
  <si>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</si>
  <si>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</si>
  <si>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</si>
  <si>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</si>
  <si>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</si>
  <si>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</si>
  <si>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</si>
  <si>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</si>
  <si>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</si>
  <si>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</si>
  <si>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</si>
  <si>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</si>
  <si>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</si>
  <si>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</si>
  <si>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</si>
  <si>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</si>
  <si>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</si>
  <si>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</si>
  <si>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</si>
  <si>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</si>
  <si>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</si>
  <si>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</si>
  <si>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</si>
  <si>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</si>
  <si>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</si>
  <si>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</si>
  <si>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</si>
  <si>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</si>
  <si>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</si>
  <si>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</si>
  <si>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</si>
  <si>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</si>
  <si>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</si>
  <si>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</si>
  <si>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</si>
  <si>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</si>
  <si>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</si>
  <si>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</si>
  <si>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</si>
  <si>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</si>
  <si>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</si>
  <si>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</si>
  <si>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</si>
  <si>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</si>
  <si>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</si>
  <si>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</si>
  <si>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</si>
  <si>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</si>
  <si>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</si>
  <si>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</si>
  <si>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</si>
  <si>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</si>
  <si>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</si>
  <si>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</si>
  <si>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</si>
  <si>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</si>
  <si>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</si>
  <si>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</si>
  <si>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</si>
  <si>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</si>
  <si>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</si>
  <si>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</si>
  <si>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</si>
  <si>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</si>
  <si>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</si>
  <si>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</si>
  <si>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</si>
  <si>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</si>
  <si>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</si>
  <si>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</si>
  <si>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</si>
  <si>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</si>
  <si>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</si>
  <si>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</si>
  <si>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</si>
  <si>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</si>
  <si>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</si>
  <si>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</si>
  <si>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</si>
  <si>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</si>
  <si>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</si>
  <si>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</si>
  <si>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</si>
  <si>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</si>
  <si>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</si>
  <si>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</si>
  <si>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</si>
  <si>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</si>
  <si>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</si>
  <si>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</si>
  <si>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</si>
  <si>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</si>
  <si>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</si>
  <si>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</si>
  <si>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</si>
  <si>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</si>
  <si>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</si>
  <si>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</si>
  <si>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</si>
  <si>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</si>
  <si>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</si>
  <si>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</si>
  <si>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</si>
  <si>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</si>
  <si>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</si>
  <si>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</si>
  <si>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</si>
  <si>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</si>
  <si>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</si>
  <si>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</si>
  <si>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</si>
  <si>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</si>
  <si>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</si>
  <si>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</si>
  <si>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</si>
  <si>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</si>
  <si>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</si>
  <si>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</si>
  <si>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</si>
  <si>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</si>
  <si>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</si>
  <si>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</si>
  <si>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</si>
  <si>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</si>
  <si>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</si>
  <si>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</si>
  <si>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</si>
  <si>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</si>
  <si>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</si>
  <si>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</si>
  <si>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</si>
  <si>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</si>
  <si>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</si>
  <si>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</si>
  <si>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</si>
  <si>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</si>
  <si>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</si>
  <si>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</si>
  <si>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</si>
  <si>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</si>
  <si>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</si>
  <si>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</si>
  <si>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</si>
  <si>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</si>
  <si>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</si>
  <si>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</si>
  <si>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</si>
  <si>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</si>
  <si>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</si>
  <si>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</si>
  <si>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</si>
  <si>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</si>
  <si>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</si>
  <si>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</si>
  <si>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</si>
  <si>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</si>
  <si>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</si>
  <si>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</si>
  <si>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</si>
  <si>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</si>
  <si>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</si>
  <si>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</si>
  <si>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</si>
  <si>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</si>
  <si>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</si>
  <si>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</si>
  <si>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</si>
  <si>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</si>
  <si>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</si>
  <si>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</si>
  <si>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</si>
  <si>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</si>
  <si>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</si>
  <si>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</si>
  <si>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</si>
  <si>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</si>
  <si>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</si>
  <si>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</si>
  <si>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</si>
  <si>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</si>
  <si>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</si>
  <si>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</si>
  <si>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</si>
  <si>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</si>
  <si>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</si>
  <si>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</si>
  <si>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</si>
  <si>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</si>
  <si>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</si>
  <si>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</si>
  <si>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</si>
  <si>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</si>
  <si>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</si>
  <si>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</si>
  <si>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</si>
  <si>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</si>
  <si>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</si>
  <si>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</si>
  <si>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</si>
  <si>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</si>
  <si>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</si>
  <si>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</si>
  <si>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</si>
  <si>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</si>
  <si>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</si>
  <si>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</si>
  <si>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</si>
  <si>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</si>
  <si>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</si>
  <si>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</si>
  <si>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</si>
  <si>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</si>
  <si>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</si>
  <si>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</si>
  <si>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</si>
  <si>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</si>
  <si>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</si>
  <si>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</si>
  <si>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</si>
  <si>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</si>
  <si>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</si>
  <si>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</si>
  <si>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</si>
  <si>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</si>
  <si>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</si>
  <si>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</si>
  <si>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</si>
  <si>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</si>
  <si>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</si>
  <si>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</si>
  <si>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</si>
  <si>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</si>
  <si>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</si>
  <si>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</si>
  <si>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</si>
  <si>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</si>
  <si>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</si>
  <si>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</si>
  <si>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</si>
  <si>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</si>
  <si>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</si>
  <si>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</si>
  <si>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</si>
  <si>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</si>
  <si>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</si>
  <si>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</si>
  <si>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</si>
  <si>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</si>
  <si>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</si>
  <si>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</si>
  <si>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</si>
  <si>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</si>
  <si>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</si>
  <si>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</si>
  <si>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</si>
  <si>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</si>
  <si>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</si>
  <si>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</si>
  <si>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</si>
  <si>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</si>
  <si>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</si>
  <si>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</si>
  <si>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</si>
  <si>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</si>
  <si>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</si>
  <si>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</si>
  <si>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</si>
  <si>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</si>
  <si>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</si>
  <si>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</si>
  <si>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</si>
  <si>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</si>
  <si>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</si>
  <si>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</si>
  <si>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</si>
  <si>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</si>
  <si>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</si>
  <si>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</si>
  <si>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</si>
  <si>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</si>
  <si>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</si>
  <si>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</si>
  <si>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</si>
  <si>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</si>
  <si>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</si>
  <si>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</si>
  <si>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</si>
  <si>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</si>
  <si>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</si>
  <si>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</si>
  <si>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</si>
  <si>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</si>
  <si>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</si>
  <si>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</si>
  <si>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</si>
  <si>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</si>
  <si>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</si>
  <si>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</si>
  <si>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</si>
  <si>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</si>
  <si>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</si>
  <si>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</si>
  <si>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</si>
  <si>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</si>
  <si>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</si>
  <si>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</si>
  <si>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</si>
  <si>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</si>
  <si>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</si>
  <si>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</si>
  <si>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</si>
  <si>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</si>
  <si>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</si>
  <si>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</si>
  <si>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</si>
  <si>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</si>
  <si>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</si>
  <si>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</si>
  <si>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</si>
  <si>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</si>
  <si>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</si>
  <si>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</si>
  <si>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</si>
  <si>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</si>
  <si>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</si>
  <si>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</si>
  <si>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</si>
  <si>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</si>
  <si>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</si>
  <si>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</si>
  <si>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</si>
  <si>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</si>
  <si>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</si>
  <si>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</si>
  <si>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</si>
  <si>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</si>
  <si>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</si>
  <si>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</si>
  <si>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</si>
  <si>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</si>
  <si>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</si>
  <si>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</si>
  <si>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</si>
  <si>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</si>
  <si>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</si>
  <si>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</si>
  <si>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</si>
  <si>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</si>
  <si>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</si>
  <si>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</si>
  <si>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</si>
  <si>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</si>
  <si>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</si>
  <si>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</si>
  <si>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</si>
  <si>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</si>
  <si>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</si>
  <si>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</si>
  <si>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</si>
  <si>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</si>
  <si>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</si>
  <si>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</si>
  <si>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</si>
  <si>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</si>
  <si>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</si>
  <si>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</si>
  <si>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</si>
  <si>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</si>
  <si>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</si>
  <si>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</si>
  <si>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</si>
  <si>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</si>
  <si>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</si>
  <si>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</si>
  <si>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</si>
  <si>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</si>
  <si>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</si>
  <si>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</si>
  <si>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</si>
  <si>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</si>
  <si>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</si>
  <si>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</si>
  <si>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</si>
  <si>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</si>
  <si>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</si>
  <si>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</si>
  <si>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</si>
  <si>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</si>
  <si>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</si>
  <si>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</si>
  <si>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</si>
  <si>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</si>
  <si>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</si>
  <si>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</si>
  <si>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</si>
  <si>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</si>
  <si>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</si>
  <si>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</si>
  <si>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</si>
  <si>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</si>
  <si>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</si>
  <si>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</si>
  <si>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</si>
  <si>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</si>
  <si>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</si>
  <si>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</si>
  <si>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</si>
  <si>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</si>
  <si>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</si>
  <si>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</si>
  <si>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</si>
  <si>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</si>
  <si>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</si>
  <si>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</si>
  <si>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</si>
  <si>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</si>
  <si>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</si>
  <si>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</si>
  <si>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</si>
  <si>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</si>
  <si>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</si>
  <si>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</si>
  <si>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</si>
  <si>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</si>
  <si>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</si>
  <si>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</si>
  <si>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</si>
  <si>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</si>
  <si>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</si>
  <si>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</si>
  <si>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</si>
  <si>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</si>
  <si>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</si>
  <si>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</si>
  <si>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</si>
  <si>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</si>
  <si>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</si>
  <si>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</si>
  <si>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</si>
  <si>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</si>
  <si>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</si>
  <si>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</si>
  <si>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</si>
  <si>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</si>
  <si>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</si>
  <si>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</si>
  <si>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</si>
  <si>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</si>
  <si>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</si>
  <si>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</si>
  <si>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</si>
  <si>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</si>
  <si>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</si>
  <si>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</si>
  <si>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</si>
  <si>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</si>
  <si>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</si>
  <si>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</si>
  <si>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</si>
  <si>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</si>
  <si>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</si>
  <si>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</si>
  <si>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</si>
  <si>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</si>
  <si>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</si>
  <si>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</si>
  <si>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</si>
  <si>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</si>
  <si>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</si>
  <si>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</si>
  <si>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</si>
  <si>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</si>
  <si>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</si>
  <si>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</si>
  <si>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</si>
  <si>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</si>
  <si>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</si>
  <si>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</si>
  <si>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</si>
  <si>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</si>
  <si>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</si>
  <si>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</si>
  <si>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</si>
  <si>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</si>
  <si>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</si>
  <si>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</si>
  <si>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</si>
  <si>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</si>
  <si>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</si>
  <si>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</si>
  <si>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</si>
  <si>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</si>
  <si>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</si>
  <si>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</si>
  <si>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</si>
  <si>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</si>
  <si>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</si>
  <si>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</si>
  <si>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</si>
  <si>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</si>
  <si>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</si>
  <si>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</si>
  <si>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</si>
  <si>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</si>
  <si>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</si>
  <si>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</si>
  <si>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</si>
  <si>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</si>
  <si>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</si>
  <si>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</si>
  <si>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</si>
  <si>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</si>
  <si>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</si>
  <si>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</si>
  <si>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</si>
  <si>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</si>
  <si>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</si>
  <si>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</si>
  <si>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</si>
  <si>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</si>
  <si>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</si>
  <si>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</si>
  <si>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</si>
  <si>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</si>
  <si>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</si>
  <si>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</si>
  <si>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</si>
  <si>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</si>
  <si>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</si>
  <si>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</si>
  <si>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</si>
  <si>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</si>
  <si>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</si>
  <si>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</si>
  <si>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</si>
  <si>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</si>
  <si>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</si>
  <si>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</si>
  <si>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</si>
  <si>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</si>
  <si>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</si>
  <si>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</si>
  <si>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</si>
  <si>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</si>
  <si>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</si>
  <si>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</si>
  <si>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</si>
  <si>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</si>
  <si>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</si>
  <si>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</si>
  <si>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</si>
  <si>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</si>
  <si>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</si>
  <si>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</si>
  <si>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</si>
  <si>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</si>
  <si>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</si>
  <si>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</si>
  <si>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</si>
  <si>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</si>
  <si>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</si>
  <si>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</si>
  <si>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</si>
  <si>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</si>
  <si>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</si>
  <si>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</si>
  <si>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</si>
  <si>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</si>
  <si>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</si>
  <si>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</si>
  <si>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</si>
  <si>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</si>
  <si>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</si>
  <si>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</si>
  <si>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</si>
  <si>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</si>
  <si>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</si>
  <si>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</si>
  <si>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</si>
  <si>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</si>
  <si>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</si>
  <si>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</si>
  <si>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</si>
  <si>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</si>
  <si>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</si>
  <si>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</si>
  <si>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</si>
  <si>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</si>
  <si>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</si>
  <si>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</si>
  <si>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</si>
  <si>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</si>
  <si>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</si>
  <si>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</si>
  <si>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</si>
  <si>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</si>
  <si>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</si>
  <si>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</si>
  <si>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</si>
  <si>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</si>
  <si>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</si>
  <si>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</si>
  <si>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</si>
  <si>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</si>
  <si>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</si>
  <si>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</si>
  <si>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</si>
  <si>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</si>
  <si>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</si>
  <si>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</si>
  <si>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</si>
  <si>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</si>
  <si>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</si>
  <si>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</si>
  <si>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</si>
  <si>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</si>
  <si>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</si>
  <si>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</si>
  <si>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</si>
  <si>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</si>
  <si>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</si>
  <si>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</si>
  <si>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</si>
  <si>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</si>
  <si>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</si>
  <si>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</si>
  <si>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</si>
  <si>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</si>
  <si>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</si>
  <si>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</si>
  <si>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</si>
  <si>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</si>
  <si>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</si>
  <si>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</si>
  <si>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</si>
  <si>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</si>
  <si>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</si>
  <si>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</si>
  <si>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</si>
  <si>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</si>
  <si>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</si>
  <si>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</si>
  <si>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</si>
  <si>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</si>
  <si>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</si>
  <si>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</si>
  <si>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</si>
  <si>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</si>
  <si>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</si>
  <si>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</si>
  <si>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</si>
  <si>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</si>
  <si>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</si>
  <si>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</si>
  <si>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</si>
  <si>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</si>
  <si>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</si>
  <si>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</si>
  <si>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</si>
  <si>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</si>
  <si>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</si>
  <si>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</si>
  <si>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</si>
  <si>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</si>
  <si>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</si>
  <si>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</si>
  <si>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</si>
  <si>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</si>
  <si>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</si>
  <si>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</si>
  <si>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</si>
  <si>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</si>
  <si>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</si>
  <si>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</si>
  <si>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</si>
  <si>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</si>
  <si>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</si>
  <si>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</si>
  <si>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</si>
  <si>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</si>
  <si>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</si>
  <si>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</si>
  <si>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</si>
  <si>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</si>
  <si>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</si>
  <si>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</si>
  <si>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</si>
  <si>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</si>
  <si>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</si>
  <si>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</si>
  <si>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</si>
  <si>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</si>
  <si>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</si>
  <si>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</si>
  <si>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</si>
  <si>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</si>
  <si>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</si>
  <si>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</si>
  <si>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</si>
  <si>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</si>
  <si>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</si>
  <si>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</si>
  <si>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</si>
  <si>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</si>
  <si>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</si>
  <si>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</si>
  <si>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</si>
  <si>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</si>
  <si>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</si>
  <si>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</si>
  <si>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</si>
  <si>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</si>
  <si>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</si>
  <si>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</si>
  <si>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</si>
  <si>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</si>
  <si>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</si>
  <si>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</si>
  <si>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</si>
  <si>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</si>
  <si>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</si>
  <si>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</si>
  <si>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</si>
  <si>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</si>
  <si>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</si>
  <si>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</si>
  <si>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</si>
  <si>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</si>
  <si>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</si>
  <si>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</si>
  <si>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</si>
  <si>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</si>
  <si>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</si>
  <si>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</si>
  <si>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</si>
  <si>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</si>
  <si>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</si>
  <si>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</si>
  <si>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</si>
  <si>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</si>
  <si>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</si>
  <si>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</si>
  <si>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</si>
  <si>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</si>
  <si>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</si>
  <si>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</si>
  <si>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</si>
  <si>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</si>
  <si>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</si>
  <si>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</si>
  <si>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</si>
  <si>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</si>
  <si>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</si>
  <si>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</si>
  <si>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</si>
  <si>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</si>
  <si>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</si>
  <si>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</si>
  <si>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</si>
  <si>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</si>
  <si>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</si>
  <si>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</si>
  <si>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</si>
  <si>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</si>
  <si>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</si>
  <si>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</si>
  <si>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</si>
  <si>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</si>
  <si>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</si>
  <si>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</si>
  <si>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</si>
  <si>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</si>
  <si>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</si>
  <si>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</si>
  <si>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</si>
  <si>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</si>
  <si>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</si>
  <si>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</si>
  <si>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</si>
  <si>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</si>
  <si>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</si>
  <si>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</si>
  <si>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</si>
  <si>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</si>
  <si>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</si>
  <si>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</si>
  <si>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</si>
  <si>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</si>
  <si>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</si>
  <si>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</si>
  <si>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</si>
  <si>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</si>
  <si>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</si>
  <si>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</si>
  <si>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</si>
  <si>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</si>
  <si>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</si>
  <si>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</si>
  <si>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</si>
  <si>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</si>
  <si>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</si>
  <si>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</si>
  <si>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</si>
  <si>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</si>
  <si>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</si>
  <si>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</si>
  <si>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</si>
  <si>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</si>
  <si>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</si>
  <si>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</si>
  <si>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</si>
  <si>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</si>
  <si>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</si>
  <si>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</si>
  <si>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</si>
  <si>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</si>
  <si>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</si>
  <si>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</si>
  <si>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</si>
  <si>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</si>
  <si>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</si>
  <si>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</si>
  <si>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</si>
  <si>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</si>
  <si>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</si>
  <si>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</si>
  <si>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</si>
  <si>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</si>
  <si>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</si>
  <si>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</si>
  <si>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</si>
  <si>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</si>
  <si>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</si>
  <si>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</si>
  <si>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</si>
  <si>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</si>
  <si>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</si>
  <si>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</si>
  <si>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</si>
  <si>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</si>
  <si>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</si>
  <si>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</si>
  <si>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</si>
  <si>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</si>
  <si>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</si>
  <si>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</si>
  <si>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</si>
  <si>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</si>
  <si>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</si>
  <si>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</si>
  <si>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</si>
  <si>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</si>
  <si>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</si>
  <si>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</si>
  <si>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</si>
  <si>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</si>
  <si>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</si>
  <si>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</si>
  <si>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</si>
  <si>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</si>
  <si>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</si>
  <si>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</si>
  <si>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</si>
  <si>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</si>
  <si>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</si>
  <si>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</si>
  <si>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</si>
  <si>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</si>
  <si>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</si>
  <si>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</si>
  <si>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</si>
  <si>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</si>
  <si>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</si>
  <si>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</si>
  <si>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</si>
  <si>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</si>
  <si>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</si>
  <si>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</si>
  <si>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</si>
  <si>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</si>
  <si>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</si>
  <si>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</si>
  <si>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</si>
  <si>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</si>
  <si>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</si>
  <si>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</si>
  <si>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</si>
  <si>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</si>
  <si>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</si>
  <si>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</si>
  <si>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</si>
  <si>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</si>
  <si>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</si>
  <si>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</si>
  <si>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</si>
  <si>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</si>
  <si>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</si>
  <si>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</si>
  <si>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</si>
  <si>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</si>
  <si>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</si>
  <si>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</si>
  <si>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</si>
  <si>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</si>
  <si>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</si>
  <si>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</si>
  <si>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</si>
  <si>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</si>
  <si>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</si>
  <si>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</si>
  <si>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</si>
  <si>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</si>
  <si>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</si>
  <si>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</si>
  <si>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</si>
  <si>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</si>
  <si>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</si>
  <si>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</si>
  <si>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</si>
  <si>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</si>
  <si>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</si>
  <si>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</si>
  <si>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</si>
  <si>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</si>
  <si>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</si>
  <si>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</si>
  <si>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</si>
  <si>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</si>
  <si>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</si>
  <si>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</si>
  <si>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</si>
  <si>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</si>
  <si>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</si>
  <si>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</si>
  <si>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</si>
  <si>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</si>
  <si>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</si>
  <si>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</si>
  <si>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</si>
  <si>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</si>
  <si>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</si>
  <si>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</si>
  <si>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</si>
  <si>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</si>
  <si>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</si>
  <si>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</si>
  <si>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</si>
  <si>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</si>
  <si>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</si>
  <si>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</si>
  <si>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</si>
  <si>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</si>
  <si>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</si>
  <si>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</si>
  <si>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</si>
  <si>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</si>
  <si>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</si>
  <si>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</si>
  <si>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</si>
  <si>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</si>
  <si>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</si>
  <si>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</si>
  <si>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</si>
  <si>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</si>
  <si>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</si>
  <si>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</si>
  <si>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</si>
  <si>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</si>
  <si>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</si>
  <si>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</si>
  <si>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</si>
  <si>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</si>
  <si>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</si>
  <si>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</si>
  <si>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</si>
  <si>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</si>
  <si>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</si>
  <si>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</si>
  <si>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</si>
  <si>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</si>
  <si>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</si>
  <si>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</si>
  <si>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</si>
  <si>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</si>
  <si>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</si>
  <si>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</si>
  <si>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</si>
  <si>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</si>
  <si>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</si>
  <si>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</si>
  <si>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</si>
  <si>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</si>
  <si>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</si>
  <si>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</si>
  <si>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</si>
  <si>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</si>
  <si>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</si>
  <si>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</si>
  <si>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</si>
  <si>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</si>
  <si>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</si>
  <si>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</si>
  <si>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</si>
  <si>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</si>
  <si>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</si>
  <si>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</si>
  <si>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</si>
  <si>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</si>
  <si>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</si>
  <si>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</si>
  <si>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</si>
  <si>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</si>
  <si>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</si>
  <si>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</si>
  <si>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</si>
  <si>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</si>
  <si>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</si>
  <si>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</si>
  <si>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</si>
  <si>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</si>
  <si>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</si>
  <si>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</si>
  <si>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</si>
  <si>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</si>
  <si>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</si>
  <si>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</si>
  <si>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</si>
  <si>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</si>
  <si>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</si>
  <si>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</si>
  <si>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</si>
  <si>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</si>
  <si>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</si>
  <si>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</si>
  <si>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</si>
  <si>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</si>
  <si>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</si>
  <si>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</si>
  <si>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</si>
  <si>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</si>
  <si>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</si>
  <si>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</si>
  <si>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</si>
  <si>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</si>
  <si>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</si>
  <si>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</si>
  <si>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</si>
  <si>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</si>
  <si>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</si>
  <si>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</si>
  <si>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</si>
  <si>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</si>
  <si>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</si>
  <si>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</si>
  <si>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</si>
  <si>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</si>
  <si>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</si>
  <si>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</si>
  <si>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</si>
  <si>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</si>
  <si>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</si>
  <si>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</si>
  <si>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</si>
  <si>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</si>
  <si>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</si>
  <si>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</si>
  <si>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</si>
  <si>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</si>
  <si>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</si>
  <si>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</si>
  <si>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</si>
  <si>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</si>
  <si>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</si>
  <si>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</si>
  <si>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</si>
  <si>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</si>
  <si>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</si>
  <si>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</si>
  <si>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</si>
  <si>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</si>
  <si>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</si>
  <si>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</si>
  <si>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</si>
  <si>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</si>
  <si>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</si>
  <si>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</si>
  <si>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</si>
  <si>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</si>
  <si>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</si>
  <si>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</si>
  <si>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</si>
  <si>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</si>
  <si>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</si>
  <si>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</si>
  <si>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</si>
  <si>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</si>
  <si>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</si>
  <si>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</si>
  <si>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</si>
  <si>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</si>
  <si>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</si>
  <si>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</si>
  <si>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</si>
  <si>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</si>
  <si>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</si>
  <si>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</si>
  <si>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</si>
  <si>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</si>
  <si>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</si>
  <si>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</si>
  <si>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</si>
  <si>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</si>
  <si>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</si>
  <si>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</si>
  <si>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</si>
  <si>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</si>
  <si>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</si>
  <si>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</si>
  <si>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</si>
  <si>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</si>
  <si>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</si>
  <si>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</si>
  <si>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</si>
  <si>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</si>
  <si>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</si>
  <si>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</si>
  <si>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</si>
  <si>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</si>
  <si>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</si>
  <si>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</si>
  <si>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</si>
  <si>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</si>
  <si>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</si>
  <si>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</si>
  <si>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</si>
  <si>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</si>
  <si>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</si>
  <si>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</si>
  <si>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</si>
  <si>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</si>
  <si>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</si>
  <si>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</si>
  <si>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</si>
  <si>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</si>
  <si>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</si>
  <si>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</si>
  <si>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</si>
  <si>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</si>
  <si>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</si>
  <si>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</si>
  <si>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</si>
  <si>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</si>
  <si>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</si>
  <si>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</si>
  <si>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</si>
  <si>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</si>
  <si>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</si>
  <si>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</si>
  <si>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</si>
  <si>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</si>
  <si>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</si>
  <si>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</si>
  <si>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</si>
  <si>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</si>
  <si>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</si>
  <si>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</si>
  <si>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</si>
  <si>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</si>
  <si>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</si>
  <si>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</si>
  <si>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</si>
  <si>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</si>
  <si>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</si>
  <si>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</si>
  <si>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</si>
  <si>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</si>
  <si>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</si>
  <si>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</si>
  <si>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</si>
  <si>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</si>
  <si>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</si>
  <si>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</si>
  <si>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</si>
  <si>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</si>
  <si>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</si>
  <si>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</si>
  <si>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</si>
  <si>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</si>
  <si>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</si>
  <si>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</si>
  <si>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</si>
  <si>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</si>
  <si>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</si>
  <si>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</si>
  <si>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</si>
  <si>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</si>
  <si>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</si>
  <si>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</si>
  <si>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</si>
  <si>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</si>
  <si>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</si>
  <si>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</si>
  <si>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</si>
  <si>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</si>
  <si>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</si>
  <si>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</si>
  <si>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</si>
  <si>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</si>
  <si>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</si>
  <si>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</si>
  <si>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</si>
  <si>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</si>
  <si>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</si>
  <si>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</si>
  <si>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</si>
  <si>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</si>
  <si>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</si>
  <si>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</si>
  <si>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</si>
  <si>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</si>
  <si>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</si>
  <si>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</si>
  <si>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</si>
  <si>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</si>
  <si>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</si>
  <si>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</si>
  <si>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</si>
  <si>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</si>
  <si>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</si>
  <si>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</si>
  <si>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</si>
  <si>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</si>
  <si>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</si>
  <si>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</si>
  <si>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</si>
  <si>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</si>
  <si>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</si>
  <si>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</si>
  <si>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</si>
  <si>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</si>
  <si>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</si>
  <si>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</si>
  <si>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</si>
  <si>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</si>
  <si>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</si>
  <si>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</si>
  <si>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</si>
  <si>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</si>
  <si>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</si>
  <si>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</si>
  <si>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</si>
  <si>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</si>
  <si>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</si>
  <si>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</si>
  <si>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</si>
  <si>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</si>
  <si>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</si>
  <si>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</si>
  <si>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</si>
  <si>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</si>
  <si>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</si>
  <si>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</si>
  <si>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</si>
  <si>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</si>
  <si>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</si>
  <si>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</si>
  <si>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</si>
  <si>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</si>
  <si>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</si>
  <si>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</si>
  <si>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</si>
  <si>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</si>
  <si>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</si>
  <si>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</si>
  <si>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</si>
  <si>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</si>
  <si>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</si>
  <si>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</si>
  <si>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</si>
  <si>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</si>
  <si>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</si>
  <si>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</si>
  <si>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</si>
  <si>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</si>
  <si>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</si>
  <si>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</si>
  <si>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</si>
  <si>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</si>
  <si>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</si>
  <si>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</si>
  <si>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</si>
  <si>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</si>
  <si>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</si>
  <si>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</si>
  <si>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</si>
  <si>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</si>
  <si>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</si>
  <si>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</si>
  <si>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</si>
  <si>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</si>
  <si>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</si>
  <si>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</si>
  <si>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</si>
  <si>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</si>
  <si>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</si>
  <si>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</si>
  <si>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</si>
  <si>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</si>
  <si>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</si>
  <si>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</si>
  <si>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</si>
  <si>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</si>
  <si>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</si>
  <si>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</si>
  <si>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</si>
  <si>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</si>
  <si>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</si>
  <si>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</si>
  <si>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</si>
  <si>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</si>
  <si>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</si>
  <si>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</si>
  <si>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</si>
  <si>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</si>
  <si>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</si>
  <si>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</si>
  <si>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</si>
  <si>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</si>
  <si>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</si>
  <si>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</si>
  <si>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</si>
  <si>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</si>
  <si>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</si>
  <si>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</si>
  <si>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</si>
  <si>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</si>
  <si>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</si>
  <si>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</si>
  <si>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</si>
  <si>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</si>
  <si>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</si>
  <si>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</si>
  <si>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</si>
  <si>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</si>
  <si>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</si>
  <si>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</si>
  <si>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</si>
  <si>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</si>
  <si>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</si>
  <si>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</si>
  <si>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</si>
  <si>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</si>
  <si>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</si>
  <si>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</si>
  <si>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</si>
  <si>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</si>
  <si>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</si>
  <si>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</si>
  <si>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</si>
  <si>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</si>
  <si>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</si>
  <si>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</si>
  <si>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</si>
  <si>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</si>
  <si>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</si>
  <si>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</si>
  <si>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</si>
  <si>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</si>
  <si>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</si>
  <si>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</si>
  <si>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</si>
  <si>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</si>
  <si>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</si>
  <si>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</si>
  <si>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</si>
  <si>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</si>
  <si>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</si>
  <si>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</si>
  <si>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</si>
  <si>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</si>
  <si>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</si>
  <si>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</si>
  <si>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</si>
  <si>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</si>
  <si>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</si>
  <si>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</si>
  <si>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</si>
  <si>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</si>
  <si>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</si>
  <si>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</si>
  <si>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</si>
  <si>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</si>
  <si>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</si>
  <si>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</si>
  <si>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</si>
  <si>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</si>
  <si>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</si>
  <si>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</si>
  <si>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</si>
  <si>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</si>
  <si>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</si>
  <si>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</si>
  <si>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</si>
  <si>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</si>
  <si>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</si>
  <si>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</si>
  <si>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</si>
  <si>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</si>
  <si>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</si>
  <si>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</si>
  <si>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</si>
  <si>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</si>
  <si>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</si>
  <si>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</si>
  <si>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</si>
  <si>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</si>
  <si>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</si>
  <si>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</si>
  <si>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</si>
  <si>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</si>
  <si>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</si>
  <si>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</si>
  <si>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</si>
  <si>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</si>
  <si>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</si>
  <si>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</si>
  <si>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</si>
  <si>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</si>
  <si>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</si>
  <si>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</si>
  <si>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</si>
  <si>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</si>
  <si>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</si>
  <si>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</si>
  <si>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</si>
  <si>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</si>
  <si>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</si>
  <si>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</si>
  <si>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</si>
  <si>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</si>
  <si>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</si>
  <si>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</si>
  <si>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</si>
  <si>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</si>
  <si>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</si>
  <si>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</si>
  <si>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</si>
  <si>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</si>
  <si>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</si>
  <si>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</si>
  <si>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</si>
  <si>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</si>
  <si>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</si>
  <si>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</si>
  <si>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</si>
  <si>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</si>
  <si>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</si>
  <si>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</si>
  <si>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</si>
  <si>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</si>
  <si>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</si>
  <si>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</si>
  <si>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</si>
  <si>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</si>
  <si>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</si>
  <si>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</si>
  <si>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</si>
  <si>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</si>
  <si>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</si>
  <si>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</si>
  <si>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</si>
  <si>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</si>
  <si>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</si>
  <si>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</si>
  <si>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</si>
  <si>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</si>
  <si>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</si>
  <si>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</si>
  <si>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</si>
  <si>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</si>
  <si>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</si>
  <si>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</si>
  <si>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</si>
  <si>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</si>
  <si>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</si>
  <si>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</si>
  <si>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</si>
  <si>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</si>
  <si>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</si>
  <si>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</si>
  <si>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</si>
  <si>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</si>
  <si>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</si>
  <si>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</si>
  <si>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</si>
  <si>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</si>
  <si>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</si>
  <si>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</si>
  <si>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</si>
  <si>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</si>
  <si>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</si>
  <si>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</si>
  <si>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</si>
  <si>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</si>
  <si>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</si>
  <si>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</si>
  <si>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</si>
  <si>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</si>
  <si>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</si>
  <si>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</si>
  <si>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</si>
  <si>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</si>
  <si>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</si>
  <si>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</si>
  <si>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</si>
  <si>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</si>
  <si>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</si>
  <si>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</si>
  <si>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</si>
  <si>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</si>
  <si>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</si>
  <si>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</si>
  <si>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</si>
  <si>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</si>
  <si>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</si>
  <si>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</si>
  <si>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</si>
  <si>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</si>
  <si>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</si>
  <si>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</si>
  <si>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</si>
  <si>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</si>
  <si>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</si>
  <si>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</si>
  <si>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</si>
  <si>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</si>
  <si>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</si>
  <si>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</si>
  <si>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</si>
  <si>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</si>
  <si>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</si>
  <si>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</si>
  <si>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</si>
  <si>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</si>
  <si>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</si>
  <si>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</si>
  <si>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</si>
  <si>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</si>
  <si>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</si>
  <si>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</si>
  <si>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</si>
  <si>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</si>
  <si>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</si>
  <si>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</si>
  <si>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</si>
  <si>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</si>
  <si>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</si>
  <si>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</si>
  <si>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</si>
  <si>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</si>
  <si>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</si>
  <si>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</si>
  <si>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</si>
  <si>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</si>
  <si>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</si>
  <si>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</si>
  <si>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</si>
  <si>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</si>
  <si>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</si>
  <si>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</si>
  <si>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</si>
  <si>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</si>
  <si>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</si>
  <si>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</si>
  <si>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</si>
  <si>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</si>
  <si>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</si>
  <si>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</si>
  <si>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</si>
  <si>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</si>
  <si>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</si>
  <si>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</si>
  <si>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</si>
  <si>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</si>
  <si>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</si>
  <si>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</si>
  <si>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</si>
  <si>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</si>
  <si>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</si>
  <si>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</si>
  <si>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</si>
  <si>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</si>
  <si>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</si>
  <si>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</si>
  <si>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</si>
  <si>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</si>
  <si>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</si>
  <si>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</si>
  <si>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</si>
  <si>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</si>
  <si>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</si>
  <si>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</si>
  <si>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</si>
  <si>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</si>
  <si>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</si>
  <si>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</si>
  <si>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</si>
  <si>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</si>
  <si>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</si>
  <si>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</si>
  <si>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</si>
  <si>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</si>
  <si>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</si>
  <si>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</si>
  <si>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</si>
  <si>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</si>
  <si>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</si>
  <si>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</si>
  <si>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</si>
  <si>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</si>
  <si>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</si>
  <si>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</si>
  <si>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</si>
  <si>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</si>
  <si>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</si>
  <si>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</si>
  <si>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</si>
  <si>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</si>
  <si>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</si>
  <si>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</si>
  <si>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</si>
  <si>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</si>
  <si>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</si>
  <si>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</si>
  <si>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</si>
  <si>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</si>
  <si>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</si>
  <si>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</si>
  <si>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</si>
  <si>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</si>
  <si>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</si>
  <si>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</si>
  <si>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</si>
  <si>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</si>
  <si>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</si>
  <si>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</si>
  <si>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</si>
  <si>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</si>
  <si>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</si>
  <si>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</si>
  <si>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</si>
  <si>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</si>
  <si>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</si>
  <si>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</si>
  <si>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</si>
  <si>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</si>
  <si>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</si>
  <si>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</si>
  <si>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</si>
  <si>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</si>
  <si>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</si>
  <si>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</si>
  <si>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</si>
  <si>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</si>
  <si>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</si>
  <si>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</si>
  <si>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</si>
  <si>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</si>
  <si>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</si>
  <si>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</si>
  <si>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</si>
  <si>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</si>
  <si>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</si>
  <si>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</si>
  <si>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</si>
  <si>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</si>
  <si>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</si>
  <si>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</si>
  <si>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</si>
  <si>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</si>
  <si>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</si>
  <si>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</si>
  <si>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</si>
  <si>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</si>
  <si>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</si>
  <si>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</si>
  <si>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</si>
  <si>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</si>
  <si>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</si>
  <si>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</si>
  <si>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</si>
  <si>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</si>
  <si>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</si>
  <si>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</si>
  <si>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</si>
  <si>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</si>
  <si>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</si>
  <si>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</si>
  <si>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</si>
  <si>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</si>
  <si>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</si>
  <si>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</si>
  <si>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</si>
  <si>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</si>
  <si>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</si>
  <si>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</si>
  <si>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</si>
  <si>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</si>
  <si>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</si>
  <si>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</si>
  <si>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</si>
  <si>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</si>
  <si>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</si>
  <si>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</si>
  <si>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</si>
  <si>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</si>
  <si>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</si>
  <si>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</si>
  <si>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</si>
  <si>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</si>
  <si>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</si>
  <si>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</si>
  <si>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</si>
  <si>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</si>
  <si>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</si>
  <si>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</si>
  <si>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</si>
  <si>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</si>
  <si>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</si>
  <si>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</si>
  <si>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</si>
  <si>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</si>
  <si>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</si>
  <si>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</si>
  <si>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</si>
  <si>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</si>
  <si>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</si>
  <si>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</si>
  <si>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</si>
  <si>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</si>
  <si>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</si>
  <si>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</si>
  <si>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</si>
  <si>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</si>
  <si>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</si>
  <si>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</si>
  <si>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</si>
  <si>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</si>
  <si>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</si>
  <si>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</si>
  <si>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</si>
  <si>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</si>
  <si>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</si>
  <si>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</si>
  <si>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</si>
  <si>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</si>
  <si>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</si>
  <si>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</si>
  <si>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</si>
  <si>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</si>
  <si>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</si>
  <si>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</si>
  <si>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</si>
  <si>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</si>
  <si>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</si>
  <si>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</si>
  <si>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</si>
  <si>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</si>
  <si>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</si>
  <si>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</si>
  <si>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</si>
  <si>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</si>
  <si>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</si>
  <si>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</si>
  <si>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</si>
  <si>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</si>
  <si>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</si>
  <si>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</si>
  <si>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</si>
  <si>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</si>
  <si>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</si>
  <si>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</si>
  <si>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</si>
  <si>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</si>
  <si>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</si>
  <si>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</si>
  <si>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</si>
  <si>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</si>
  <si>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</si>
  <si>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</si>
  <si>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</si>
  <si>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</si>
  <si>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</si>
  <si>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</si>
  <si>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</si>
  <si>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</si>
  <si>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</si>
  <si>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</si>
  <si>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</si>
  <si>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</si>
  <si>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</si>
  <si>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</si>
  <si>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</si>
  <si>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</si>
  <si>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</si>
  <si>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</si>
  <si>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</si>
  <si>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</si>
  <si>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</si>
  <si>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</si>
  <si>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</si>
  <si>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</si>
  <si>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</si>
  <si>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</si>
  <si>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</si>
  <si>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</si>
  <si>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</si>
  <si>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</si>
  <si>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</si>
  <si>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</si>
  <si>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</si>
  <si>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</si>
  <si>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</si>
  <si>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</si>
  <si>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</si>
  <si>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</si>
  <si>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</si>
  <si>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</si>
  <si>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</si>
  <si>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</si>
  <si>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</si>
  <si>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</si>
  <si>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</si>
  <si>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</si>
  <si>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</si>
  <si>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</si>
  <si>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</si>
  <si>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</si>
  <si>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</si>
  <si>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</si>
  <si>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</si>
  <si>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</si>
  <si>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</si>
  <si>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</si>
  <si>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</si>
  <si>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</si>
  <si>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</si>
  <si>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</si>
  <si>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</si>
  <si>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</si>
  <si>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</si>
  <si>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</si>
  <si>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</si>
  <si>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</si>
  <si>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</si>
  <si>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</si>
  <si>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</si>
  <si>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</si>
  <si>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</si>
  <si>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</si>
  <si>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</si>
  <si>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</si>
  <si>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</si>
  <si>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</si>
  <si>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</si>
  <si>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</si>
  <si>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</si>
  <si>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</si>
  <si>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</si>
  <si>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</si>
  <si>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</si>
  <si>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</si>
  <si>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</si>
  <si>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</si>
  <si>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</si>
  <si>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</si>
  <si>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</si>
  <si>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</si>
  <si>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</si>
  <si>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</si>
  <si>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</si>
  <si>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</si>
  <si>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</si>
  <si>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</si>
  <si>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</si>
  <si>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</si>
  <si>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</si>
  <si>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</si>
  <si>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</si>
  <si>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</si>
  <si>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</si>
  <si>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</si>
  <si>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</si>
  <si>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</si>
  <si>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</si>
  <si>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</si>
  <si>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</si>
  <si>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</si>
  <si>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</si>
  <si>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</si>
  <si>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</si>
  <si>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</si>
  <si>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</si>
  <si>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</si>
  <si>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</si>
  <si>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</si>
  <si>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</si>
  <si>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</si>
  <si>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</si>
  <si>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</si>
  <si>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</si>
  <si>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</si>
  <si>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</si>
  <si>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</si>
  <si>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</si>
  <si>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</si>
  <si>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</si>
  <si>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</si>
  <si>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</si>
  <si>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</si>
  <si>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</si>
  <si>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</si>
  <si>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</si>
  <si>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</si>
  <si>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</si>
  <si>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</si>
  <si>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</si>
  <si>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</si>
  <si>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</si>
  <si>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</si>
  <si>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</si>
  <si>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</si>
  <si>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</si>
  <si>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</si>
  <si>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</si>
  <si>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</si>
  <si>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</si>
  <si>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</si>
  <si>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</si>
  <si>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</si>
  <si>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</si>
  <si>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</si>
  <si>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</si>
  <si>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</si>
  <si>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</si>
  <si>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</si>
  <si>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</si>
  <si>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</si>
  <si>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</si>
  <si>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</si>
  <si>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</si>
  <si>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</si>
  <si>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</si>
  <si>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</si>
  <si>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</si>
  <si>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</si>
  <si>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</si>
  <si>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</si>
  <si>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</si>
  <si>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</si>
  <si>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</si>
  <si>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</si>
  <si>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</si>
  <si>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</si>
  <si>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</si>
  <si>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</si>
  <si>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</si>
  <si>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</si>
  <si>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</si>
  <si>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</si>
  <si>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</si>
  <si>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</si>
  <si>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</si>
  <si>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</si>
  <si>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</si>
  <si>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</si>
  <si>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</si>
  <si>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</si>
  <si>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</si>
  <si>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</si>
  <si>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</si>
  <si>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</si>
  <si>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</si>
  <si>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</si>
  <si>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</si>
  <si>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</si>
  <si>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</si>
  <si>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</si>
  <si>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</si>
  <si>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</si>
  <si>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</si>
  <si>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</si>
  <si>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</si>
  <si>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</si>
  <si>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</si>
  <si>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</si>
  <si>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</si>
  <si>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</si>
  <si>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</si>
  <si>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</si>
  <si>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</si>
  <si>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</si>
  <si>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</si>
  <si>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</si>
  <si>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</si>
  <si>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</si>
  <si>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</si>
  <si>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</si>
  <si>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</si>
  <si>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</si>
  <si>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</si>
  <si>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</si>
  <si>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</si>
  <si>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</si>
  <si>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</si>
  <si>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</si>
  <si>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</si>
  <si>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</si>
  <si>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</si>
  <si>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</si>
  <si>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</si>
  <si>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</si>
  <si>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</si>
  <si>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</si>
  <si>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</si>
  <si>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</si>
  <si>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</si>
  <si>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</si>
  <si>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</si>
  <si>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</si>
  <si>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</si>
  <si>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</si>
  <si>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</si>
  <si>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</si>
  <si>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</si>
  <si>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</si>
  <si>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</si>
  <si>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</si>
  <si>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</si>
  <si>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</si>
  <si>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</si>
  <si>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</si>
  <si>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</si>
  <si>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</si>
  <si>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</si>
  <si>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</si>
  <si>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</si>
  <si>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</si>
  <si>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</si>
  <si>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</si>
  <si>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</si>
  <si>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</si>
  <si>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</si>
  <si>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</si>
  <si>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</si>
  <si>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</si>
  <si>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</si>
  <si>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</si>
  <si>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</si>
  <si>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</si>
  <si>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</si>
  <si>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</si>
  <si>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</si>
  <si>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</si>
  <si>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</si>
  <si>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</si>
  <si>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</si>
  <si>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</si>
  <si>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</si>
  <si>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</si>
  <si>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</si>
  <si>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</si>
  <si>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</si>
  <si>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</si>
  <si>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</si>
  <si>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</si>
  <si>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</si>
  <si>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</si>
  <si>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</si>
  <si>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</si>
  <si>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</si>
  <si>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</si>
  <si>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</si>
  <si>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</si>
  <si>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</si>
  <si>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</si>
  <si>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</si>
  <si>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</si>
  <si>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</si>
  <si>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</si>
  <si>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</si>
  <si>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</si>
  <si>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</si>
  <si>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</si>
  <si>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</si>
  <si>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</si>
  <si>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</si>
  <si>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</si>
  <si>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</si>
  <si>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</si>
  <si>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</si>
  <si>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</si>
  <si>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</si>
  <si>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</si>
  <si>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</si>
  <si>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</si>
  <si>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</si>
  <si>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</si>
  <si>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</si>
  <si>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</si>
  <si>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</si>
  <si>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</si>
  <si>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</si>
  <si>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</si>
  <si>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</si>
  <si>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</si>
  <si>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</si>
  <si>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</si>
  <si>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</si>
  <si>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</si>
  <si>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</si>
  <si>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</si>
  <si>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</si>
  <si>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</si>
  <si>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</si>
  <si>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</si>
  <si>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</si>
  <si>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</si>
  <si>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</si>
  <si>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</si>
  <si>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</si>
  <si>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</si>
  <si>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</si>
  <si>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</si>
  <si>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</si>
  <si>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</si>
  <si>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</si>
  <si>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</si>
  <si>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</si>
  <si>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</si>
  <si>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</si>
  <si>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</si>
  <si>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</si>
  <si>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</si>
  <si>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</si>
  <si>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</si>
  <si>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</si>
  <si>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</si>
  <si>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</si>
  <si>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</si>
  <si>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</si>
  <si>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</si>
  <si>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</si>
  <si>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</si>
  <si>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</si>
  <si>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</si>
  <si>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</si>
  <si>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</si>
  <si>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</si>
  <si>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</si>
  <si>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</si>
  <si>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</si>
  <si>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</si>
  <si>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</si>
  <si>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</si>
  <si>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</si>
  <si>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</si>
  <si>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</si>
  <si>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</si>
  <si>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</si>
  <si>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</si>
  <si>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</si>
  <si>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</si>
  <si>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</si>
  <si>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</si>
  <si>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</si>
  <si>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</si>
  <si>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</si>
  <si>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</si>
  <si>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</si>
  <si>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</si>
  <si>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</si>
  <si>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</si>
  <si>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</si>
  <si>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</si>
  <si>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</si>
  <si>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</si>
  <si>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</si>
  <si>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</si>
  <si>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</si>
  <si>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</si>
  <si>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</si>
  <si>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</si>
  <si>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</si>
  <si>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</si>
  <si>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</si>
  <si>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</si>
  <si>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</si>
  <si>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</si>
  <si>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</si>
  <si>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</si>
  <si>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</si>
  <si>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</si>
  <si>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</si>
  <si>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</si>
  <si>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</si>
  <si>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</si>
  <si>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</si>
  <si>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</si>
  <si>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</si>
  <si>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</si>
  <si>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</si>
  <si>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</si>
  <si>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</si>
  <si>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</si>
  <si>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</si>
  <si>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</si>
  <si>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</si>
  <si>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</si>
  <si>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</si>
  <si>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</si>
  <si>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</si>
  <si>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</si>
  <si>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</si>
  <si>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</si>
  <si>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</si>
  <si>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</si>
  <si>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</si>
  <si>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</si>
  <si>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</si>
  <si>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</si>
  <si>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</si>
  <si>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</si>
  <si>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</si>
  <si>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</si>
  <si>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</si>
  <si>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</si>
  <si>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</si>
  <si>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</si>
  <si>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</si>
  <si>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</si>
  <si>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</si>
  <si>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</si>
  <si>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</si>
  <si>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</si>
  <si>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</si>
  <si>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</si>
  <si>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</si>
  <si>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</si>
  <si>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</si>
  <si>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</si>
  <si>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</si>
  <si>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</si>
  <si>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</si>
  <si>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</si>
  <si>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</si>
  <si>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</si>
  <si>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</si>
  <si>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</si>
  <si>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</si>
  <si>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</si>
  <si>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</si>
  <si>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</si>
  <si>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</si>
  <si>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</si>
  <si>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</si>
  <si>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</si>
  <si>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</si>
  <si>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</si>
  <si>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</si>
  <si>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</si>
  <si>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</si>
  <si>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</si>
  <si>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</si>
  <si>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</si>
  <si>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</si>
  <si>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</si>
  <si>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</si>
  <si>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</si>
  <si>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</si>
  <si>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</si>
  <si>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</si>
  <si>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</si>
  <si>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</si>
  <si>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</si>
  <si>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</si>
  <si>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</si>
  <si>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</si>
  <si>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</si>
  <si>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</si>
  <si>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</si>
  <si>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</si>
  <si>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</si>
  <si>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</si>
  <si>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</si>
  <si>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</si>
  <si>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</si>
  <si>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</si>
  <si>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</si>
  <si>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</si>
  <si>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</si>
  <si>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</si>
  <si>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</si>
  <si>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</si>
  <si>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</si>
  <si>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</si>
  <si>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</si>
  <si>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</si>
  <si>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</si>
  <si>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</si>
  <si>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</si>
  <si>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</si>
  <si>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</si>
  <si>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</si>
  <si>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</si>
  <si>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</si>
  <si>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</si>
  <si>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</si>
  <si>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</si>
  <si>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</si>
  <si>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</si>
  <si>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</si>
  <si>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</si>
  <si>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</si>
  <si>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</si>
  <si>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</si>
  <si>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</si>
  <si>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</si>
  <si>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</si>
  <si>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</si>
  <si>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</si>
  <si>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</si>
  <si>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</si>
  <si>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</si>
  <si>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</si>
  <si>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</si>
  <si>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</si>
  <si>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</si>
  <si>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</si>
  <si>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</si>
  <si>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</si>
  <si>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</si>
  <si>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</si>
  <si>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</si>
  <si>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</si>
  <si>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</si>
  <si>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</si>
  <si>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</si>
  <si>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</si>
  <si>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</si>
  <si>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</si>
  <si>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</si>
  <si>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</si>
  <si>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</si>
  <si>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</si>
  <si>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</si>
  <si>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</si>
  <si>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</si>
  <si>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</si>
  <si>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</si>
  <si>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</si>
  <si>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</si>
  <si>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</si>
  <si>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</si>
  <si>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</si>
  <si>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</si>
  <si>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</si>
  <si>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</si>
  <si>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</si>
  <si>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</si>
  <si>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</si>
  <si>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</si>
  <si>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</si>
  <si>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</si>
  <si>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</si>
  <si>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</si>
  <si>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</si>
  <si>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</si>
  <si>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</si>
  <si>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</si>
  <si>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</si>
  <si>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</si>
  <si>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</si>
  <si>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</si>
  <si>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</si>
  <si>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</si>
  <si>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</si>
  <si>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</si>
  <si>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</si>
  <si>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</si>
  <si>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</si>
  <si>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</si>
  <si>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</si>
  <si>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</si>
  <si>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</si>
  <si>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</si>
  <si>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</si>
  <si>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</si>
  <si>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</si>
  <si>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</si>
  <si>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</si>
  <si>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</si>
  <si>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</si>
  <si>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</si>
  <si>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</si>
  <si>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</si>
  <si>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</si>
  <si>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</si>
  <si>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</si>
  <si>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</si>
  <si>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</si>
  <si>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</si>
  <si>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</si>
  <si>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</si>
  <si>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</si>
  <si>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</si>
  <si>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</si>
  <si>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</si>
  <si>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</si>
  <si>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</si>
  <si>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</si>
  <si>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</si>
  <si>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</si>
  <si>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</si>
  <si>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</si>
  <si>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</si>
  <si>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</si>
  <si>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</si>
  <si>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</si>
  <si>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</si>
  <si>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</si>
  <si>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</si>
  <si>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</si>
  <si>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</si>
  <si>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</si>
  <si>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</si>
  <si>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</si>
  <si>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</si>
  <si>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</si>
  <si>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</si>
  <si>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</si>
  <si>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</si>
  <si>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</si>
  <si>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</si>
  <si>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</si>
  <si>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</si>
  <si>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</si>
  <si>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</si>
  <si>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</si>
  <si>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</si>
  <si>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</si>
  <si>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</si>
  <si>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</si>
  <si>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</si>
  <si>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</si>
  <si>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</si>
  <si>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</si>
  <si>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</si>
  <si>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</si>
  <si>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</si>
  <si>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</si>
  <si>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</si>
  <si>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</si>
  <si>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</si>
  <si>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</si>
  <si>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</si>
  <si>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</si>
  <si>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</si>
  <si>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</si>
  <si>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</si>
  <si>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</si>
  <si>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</si>
  <si>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</si>
  <si>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</si>
  <si>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</si>
  <si>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</si>
  <si>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</si>
  <si>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</si>
  <si>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</si>
  <si>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</si>
  <si>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</si>
  <si>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</si>
  <si>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</si>
  <si>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</si>
  <si>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</si>
  <si>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</si>
  <si>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</si>
  <si>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</si>
  <si>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</si>
  <si>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</si>
  <si>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</si>
  <si>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</si>
  <si>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</si>
  <si>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</si>
  <si>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</si>
  <si>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</si>
  <si>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</si>
  <si>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</si>
  <si>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</si>
  <si>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</si>
  <si>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</si>
  <si>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</si>
  <si>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</si>
  <si>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</si>
  <si>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</si>
  <si>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</si>
  <si>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</si>
  <si>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</si>
  <si>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</si>
  <si>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</si>
  <si>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</si>
  <si>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</si>
  <si>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</si>
  <si>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</si>
  <si>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</si>
  <si>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</si>
  <si>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</si>
  <si>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</si>
  <si>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</si>
  <si>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</si>
  <si>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</si>
  <si>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</si>
  <si>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</si>
  <si>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</si>
  <si>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</si>
  <si>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</si>
  <si>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</si>
  <si>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</si>
  <si>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</si>
  <si>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</si>
  <si>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</si>
  <si>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</si>
  <si>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</si>
  <si>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</si>
  <si>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</si>
  <si>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</si>
  <si>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</si>
  <si>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</si>
  <si>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</si>
  <si>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</si>
  <si>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</si>
  <si>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</si>
  <si>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</si>
  <si>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</si>
  <si>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</si>
  <si>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</si>
  <si>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</si>
  <si>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</si>
  <si>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</si>
  <si>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</si>
  <si>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</si>
  <si>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</si>
  <si>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</si>
  <si>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</si>
  <si>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</si>
  <si>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</si>
  <si>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</si>
  <si>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</si>
  <si>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</si>
  <si>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</si>
  <si>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</si>
  <si>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</si>
  <si>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</si>
  <si>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</si>
  <si>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</si>
  <si>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</si>
  <si>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</si>
  <si>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</si>
  <si>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</si>
  <si>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</si>
  <si>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</si>
  <si>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</si>
  <si>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</si>
  <si>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</si>
  <si>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</si>
  <si>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</si>
  <si>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</si>
  <si>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</si>
  <si>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</si>
  <si>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</si>
  <si>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</si>
  <si>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</si>
  <si>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</si>
  <si>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</si>
  <si>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</si>
  <si>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</si>
  <si>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</si>
  <si>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</si>
  <si>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</si>
  <si>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</si>
  <si>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</si>
  <si>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</si>
  <si>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</si>
  <si>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</si>
  <si>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</si>
  <si>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</si>
  <si>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</si>
  <si>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</si>
  <si>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</si>
  <si>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</si>
  <si>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</si>
  <si>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</si>
  <si>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</si>
  <si>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</si>
  <si>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</si>
  <si>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</si>
  <si>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</si>
  <si>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</si>
  <si>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</si>
  <si>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</si>
  <si>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</si>
  <si>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</si>
  <si>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</si>
  <si>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</si>
  <si>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</si>
  <si>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</si>
  <si>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</si>
  <si>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</si>
  <si>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</si>
  <si>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</si>
  <si>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</si>
  <si>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</si>
  <si>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</si>
  <si>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</si>
  <si>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</si>
  <si>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</si>
  <si>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</si>
  <si>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</si>
  <si>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</si>
  <si>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</si>
  <si>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</si>
  <si>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</si>
  <si>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</si>
  <si>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</si>
  <si>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</si>
  <si>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</si>
  <si>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</si>
  <si>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</si>
  <si>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</si>
  <si>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</si>
  <si>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</si>
  <si>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</si>
  <si>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</si>
  <si>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</si>
  <si>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</si>
  <si>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</si>
  <si>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</si>
  <si>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</si>
  <si>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</si>
  <si>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</si>
  <si>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</si>
  <si>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</si>
  <si>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</si>
  <si>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</si>
  <si>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</si>
  <si>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</si>
  <si>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</si>
  <si>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</si>
  <si>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</si>
  <si>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</si>
  <si>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</si>
  <si>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</si>
  <si>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</si>
  <si>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</si>
  <si>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</si>
  <si>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</si>
  <si>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</si>
  <si>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</si>
  <si>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</si>
  <si>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</si>
  <si>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</si>
  <si>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</si>
  <si>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</si>
  <si>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</si>
  <si>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</si>
  <si>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</si>
  <si>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</si>
  <si>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</si>
  <si>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</si>
  <si>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</si>
  <si>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</si>
  <si>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</si>
  <si>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</si>
  <si>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</si>
  <si>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</si>
  <si>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</si>
  <si>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</si>
  <si>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</si>
  <si>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</si>
  <si>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</si>
  <si>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</si>
  <si>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</si>
  <si>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</si>
  <si>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</si>
  <si>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</si>
  <si>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</si>
  <si>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</si>
  <si>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</si>
  <si>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</si>
  <si>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</si>
  <si>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</si>
  <si>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</si>
  <si>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</si>
  <si>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</si>
  <si>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</si>
  <si>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</si>
  <si>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</si>
  <si>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</si>
  <si>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</si>
  <si>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</si>
  <si>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</si>
  <si>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</si>
  <si>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</si>
  <si>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</si>
  <si>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</si>
  <si>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</si>
  <si>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</si>
  <si>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</si>
  <si>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</si>
  <si>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</si>
  <si>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</si>
  <si>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</si>
  <si>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</si>
  <si>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</si>
  <si>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</si>
  <si>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</si>
  <si>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</si>
  <si>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</si>
  <si>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</si>
  <si>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</si>
  <si>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</si>
  <si>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</si>
  <si>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</si>
  <si>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</si>
  <si>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</si>
  <si>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</si>
  <si>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</si>
  <si>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</si>
  <si>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</si>
  <si>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</si>
  <si>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</si>
  <si>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</si>
  <si>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</si>
  <si>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</si>
  <si>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</si>
  <si>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</si>
  <si>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</si>
  <si>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</si>
  <si>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</si>
  <si>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</si>
  <si>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</si>
  <si>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</si>
  <si>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</si>
  <si>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</si>
  <si>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</si>
  <si>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</si>
  <si>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</si>
  <si>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</si>
  <si>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</si>
  <si>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</si>
  <si>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</si>
  <si>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</si>
  <si>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</si>
  <si>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</si>
  <si>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</si>
  <si>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</si>
  <si>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</si>
  <si>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</si>
  <si>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</si>
  <si>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</si>
  <si>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</si>
  <si>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</si>
  <si>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</si>
  <si>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</si>
  <si>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</si>
  <si>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</si>
  <si>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</si>
  <si>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</si>
  <si>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</si>
  <si>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</si>
  <si>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</si>
  <si>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</si>
  <si>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</si>
  <si>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</si>
  <si>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</si>
  <si>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</si>
  <si>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</si>
  <si>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</si>
  <si>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</si>
  <si>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</si>
  <si>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</si>
  <si>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</si>
  <si>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</si>
  <si>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</si>
  <si>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</si>
  <si>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</si>
  <si>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</si>
  <si>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</si>
  <si>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</si>
  <si>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</si>
  <si>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</si>
  <si>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</si>
  <si>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</si>
  <si>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</si>
  <si>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</si>
  <si>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</si>
  <si>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</si>
  <si>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</si>
  <si>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</si>
  <si>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</si>
  <si>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</si>
  <si>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</si>
  <si>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</si>
  <si>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</si>
  <si>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</si>
  <si>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</si>
  <si>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</si>
  <si>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</si>
  <si>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</si>
  <si>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</si>
  <si>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</si>
  <si>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</si>
  <si>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</si>
  <si>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</si>
  <si>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</si>
  <si>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</si>
  <si>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</si>
  <si>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</si>
  <si>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</si>
  <si>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</si>
  <si>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</si>
  <si>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</si>
  <si>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</si>
  <si>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</si>
  <si>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</si>
  <si>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</si>
  <si>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</si>
  <si>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</si>
  <si>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</si>
  <si>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</si>
  <si>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</si>
  <si>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</si>
  <si>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</si>
  <si>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</si>
  <si>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</si>
  <si>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</si>
  <si>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</si>
  <si>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</si>
  <si>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</si>
  <si>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</si>
  <si>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</si>
  <si>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</si>
  <si>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</si>
  <si>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</si>
  <si>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</si>
  <si>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</si>
  <si>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</si>
  <si>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</si>
  <si>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</si>
  <si>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</si>
  <si>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</si>
  <si>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</si>
  <si>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</si>
  <si>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</si>
  <si>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</si>
  <si>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</si>
  <si>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</si>
  <si>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</si>
  <si>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</si>
  <si>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</si>
  <si>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</si>
  <si>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</si>
  <si>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</si>
  <si>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</si>
  <si>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</si>
  <si>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</si>
  <si>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</si>
  <si>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</si>
  <si>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</si>
  <si>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</si>
  <si>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</si>
  <si>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</si>
  <si>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</si>
  <si>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</si>
  <si>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</si>
  <si>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</si>
  <si>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</si>
  <si>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</si>
  <si>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</si>
  <si>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</si>
  <si>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</si>
  <si>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</si>
  <si>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</si>
  <si>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</si>
  <si>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</si>
  <si>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</si>
  <si>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</si>
  <si>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</si>
  <si>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</si>
  <si>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</si>
  <si>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</si>
  <si>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</si>
  <si>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</si>
  <si>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</si>
  <si>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</si>
  <si>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</si>
  <si>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</si>
  <si>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</si>
  <si>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</si>
  <si>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</si>
  <si>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</si>
  <si>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</si>
  <si>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</si>
  <si>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</si>
  <si>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</si>
  <si>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</si>
  <si>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</si>
  <si>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</si>
  <si>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</si>
  <si>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</si>
  <si>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</si>
  <si>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</si>
  <si>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</si>
  <si>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</si>
  <si>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</si>
  <si>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</si>
  <si>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</si>
  <si>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</si>
  <si>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</si>
  <si>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</si>
  <si>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</si>
  <si>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</si>
  <si>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</si>
  <si>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</si>
  <si>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</si>
  <si>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</si>
  <si>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</si>
  <si>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</si>
  <si>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</si>
  <si>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</si>
  <si>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</si>
  <si>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</si>
  <si>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</si>
  <si>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</si>
  <si>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</si>
  <si>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</si>
  <si>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</si>
  <si>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</si>
  <si>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</si>
  <si>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</si>
  <si>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</si>
  <si>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</si>
  <si>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</si>
  <si>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</si>
  <si>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</si>
  <si>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</si>
  <si>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</si>
  <si>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</si>
  <si>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</si>
  <si>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</si>
  <si>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</si>
  <si>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</si>
  <si>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</si>
  <si>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</si>
  <si>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</si>
  <si>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</si>
  <si>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</si>
  <si>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</si>
  <si>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</si>
  <si>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</si>
  <si>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</si>
  <si>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</si>
  <si>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</si>
  <si>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</si>
  <si>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</si>
  <si>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</si>
  <si>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</si>
  <si>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</si>
  <si>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</si>
  <si>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</si>
  <si>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</si>
  <si>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</si>
  <si>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</si>
  <si>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</si>
  <si>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</si>
  <si>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</si>
  <si>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</si>
  <si>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</si>
  <si>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</si>
  <si>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</si>
  <si>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</si>
  <si>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</si>
  <si>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</si>
  <si>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</si>
  <si>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</si>
  <si>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</si>
  <si>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</si>
  <si>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</si>
  <si>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</si>
  <si>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</si>
  <si>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</si>
  <si>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</si>
  <si>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</si>
  <si>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</si>
  <si>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</si>
  <si>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</si>
  <si>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</si>
  <si>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</si>
  <si>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</si>
  <si>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</si>
  <si>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</si>
  <si>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</si>
  <si>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</si>
  <si>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</si>
  <si>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</si>
  <si>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</si>
  <si>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</si>
  <si>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</si>
  <si>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</si>
  <si>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</si>
  <si>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</si>
  <si>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</si>
  <si>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</si>
  <si>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</si>
  <si>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</si>
  <si>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</si>
  <si>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</si>
  <si>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</si>
  <si>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</si>
  <si>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</si>
  <si>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</si>
  <si>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</si>
  <si>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</si>
  <si>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</si>
  <si>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</si>
  <si>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</si>
  <si>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</si>
  <si>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</si>
  <si>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</si>
  <si>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</si>
  <si>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</si>
  <si>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</si>
  <si>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</si>
  <si>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</si>
  <si>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</si>
  <si>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</si>
  <si>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</si>
  <si>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</si>
  <si>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</si>
  <si>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</si>
  <si>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</si>
  <si>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</si>
  <si>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</si>
  <si>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</si>
  <si>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</si>
  <si>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</si>
  <si>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</si>
  <si>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</si>
  <si>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</si>
  <si>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</si>
  <si>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</si>
  <si>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</si>
  <si>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</si>
  <si>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</si>
  <si>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</si>
  <si>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</si>
  <si>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</si>
  <si>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</si>
  <si>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</si>
  <si>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</si>
  <si>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</si>
  <si>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</si>
  <si>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</si>
  <si>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</si>
  <si>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</si>
  <si>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</si>
  <si>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</si>
  <si>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</si>
  <si>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</si>
  <si>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</si>
  <si>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</si>
  <si>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</si>
  <si>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</si>
  <si>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</si>
  <si>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</si>
  <si>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</si>
  <si>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</si>
  <si>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</si>
  <si>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</si>
  <si>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</si>
  <si>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</si>
  <si>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</si>
  <si>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</si>
  <si>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</si>
  <si>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</si>
  <si>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</si>
  <si>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</si>
  <si>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</si>
  <si>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</si>
  <si>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</si>
  <si>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</si>
  <si>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</si>
  <si>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</si>
  <si>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</si>
  <si>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</si>
  <si>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</si>
  <si>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</si>
  <si>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</si>
  <si>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</si>
  <si>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</si>
  <si>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</si>
  <si>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</si>
  <si>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</si>
  <si>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</si>
  <si>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</si>
  <si>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</si>
  <si>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</si>
  <si>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</si>
  <si>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</si>
  <si>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</si>
  <si>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</si>
  <si>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</si>
  <si>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</si>
  <si>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</si>
  <si>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</si>
  <si>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</si>
  <si>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</si>
  <si>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</si>
  <si>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</si>
  <si>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</si>
  <si>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</si>
  <si>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</si>
  <si>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</si>
  <si>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</si>
  <si>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</si>
  <si>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</si>
  <si>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</si>
  <si>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</si>
  <si>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</si>
  <si>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</si>
  <si>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</si>
  <si>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</si>
  <si>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</si>
  <si>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</si>
  <si>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</si>
  <si>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</si>
  <si>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</si>
  <si>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</si>
  <si>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</si>
  <si>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</si>
  <si>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</si>
  <si>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</si>
  <si>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</si>
  <si>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</si>
  <si>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</si>
  <si>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</si>
  <si>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</si>
  <si>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</si>
  <si>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</si>
  <si>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</si>
  <si>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</si>
  <si>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</si>
  <si>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</si>
  <si>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</si>
  <si>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</si>
  <si>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</si>
  <si>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</si>
  <si>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</si>
  <si>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</si>
  <si>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</si>
  <si>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</si>
  <si>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</si>
  <si>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</si>
  <si>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</si>
  <si>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</si>
  <si>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</si>
  <si>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</si>
  <si>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</si>
  <si>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</si>
  <si>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</si>
  <si>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</si>
  <si>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</si>
  <si>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</si>
  <si>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</si>
  <si>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</si>
  <si>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</si>
  <si>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</si>
  <si>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</si>
  <si>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</si>
  <si>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</si>
  <si>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</si>
  <si>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</si>
  <si>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</si>
  <si>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</si>
  <si>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</si>
  <si>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</si>
  <si>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</si>
  <si>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</si>
  <si>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</si>
  <si>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</si>
  <si>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</si>
  <si>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</si>
  <si>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</si>
  <si>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</si>
  <si>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</si>
  <si>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</si>
  <si>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</si>
  <si>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</si>
  <si>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</si>
  <si>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</si>
  <si>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</si>
  <si>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</si>
  <si>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</si>
  <si>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</si>
  <si>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</si>
  <si>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</si>
  <si>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</si>
  <si>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</si>
  <si>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</si>
  <si>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</si>
  <si>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</si>
  <si>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</si>
  <si>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</si>
  <si>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</si>
  <si>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</si>
  <si>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</si>
  <si>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</si>
  <si>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</si>
  <si>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</si>
  <si>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</si>
  <si>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</si>
  <si>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</si>
  <si>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</si>
  <si>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</si>
  <si>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</si>
  <si>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</si>
  <si>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</si>
  <si>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</si>
  <si>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</si>
  <si>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</si>
  <si>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</si>
  <si>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</si>
  <si>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</si>
  <si>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</si>
  <si>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</si>
  <si>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</si>
  <si>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</si>
  <si>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</si>
  <si>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</si>
  <si>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</si>
  <si>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</si>
  <si>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</si>
  <si>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</si>
  <si>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</si>
  <si>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</si>
  <si>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</si>
  <si>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</si>
  <si>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</si>
  <si>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</si>
  <si>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</si>
  <si>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</si>
  <si>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</si>
  <si>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</si>
  <si>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</si>
  <si>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</si>
  <si>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</si>
  <si>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</si>
  <si>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</si>
  <si>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</si>
  <si>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</si>
  <si>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</si>
  <si>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</si>
  <si>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</si>
  <si>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</si>
  <si>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</si>
  <si>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</si>
  <si>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</si>
  <si>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</si>
  <si>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</si>
  <si>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</si>
  <si>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</si>
  <si>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</si>
  <si>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</si>
  <si>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</si>
  <si>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</si>
  <si>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</si>
  <si>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</si>
  <si>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</si>
  <si>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</si>
  <si>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</si>
  <si>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</si>
  <si>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</si>
  <si>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</si>
  <si>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</si>
  <si>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</si>
  <si>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</si>
  <si>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</si>
  <si>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</si>
  <si>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</si>
  <si>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</si>
  <si>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</si>
  <si>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</si>
  <si>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</si>
  <si>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</si>
  <si>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</si>
  <si>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</si>
  <si>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</si>
  <si>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</si>
  <si>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</si>
  <si>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</si>
  <si>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</si>
  <si>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</si>
  <si>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</si>
  <si>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</si>
  <si>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</si>
  <si>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</si>
  <si>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</si>
  <si>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</si>
  <si>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</si>
  <si>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</si>
  <si>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</si>
  <si>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</si>
  <si>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</si>
  <si>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</si>
  <si>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</si>
  <si>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</si>
  <si>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</si>
  <si>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</si>
  <si>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</si>
  <si>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</si>
  <si>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</si>
  <si>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</si>
  <si>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</si>
  <si>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</si>
  <si>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</si>
  <si>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</si>
  <si>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</si>
  <si>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</si>
  <si>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</si>
  <si>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</si>
  <si>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</si>
  <si>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</si>
  <si>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</si>
  <si>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</si>
  <si>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</si>
  <si>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</si>
  <si>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</si>
  <si>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</si>
  <si>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</si>
  <si>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</si>
  <si>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</si>
  <si>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</si>
  <si>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</si>
  <si>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</si>
  <si>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</si>
  <si>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</si>
  <si>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</si>
  <si>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</si>
  <si>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</si>
  <si>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</si>
  <si>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</si>
  <si>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</si>
  <si>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</si>
  <si>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</si>
  <si>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</si>
  <si>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</si>
  <si>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</si>
  <si>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</si>
  <si>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</si>
  <si>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</si>
  <si>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</si>
  <si>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</si>
  <si>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</si>
  <si>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</si>
  <si>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</si>
  <si>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</si>
  <si>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</si>
  <si>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</si>
  <si>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</si>
  <si>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</si>
  <si>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</si>
  <si>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</si>
  <si>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</si>
  <si>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</si>
  <si>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</si>
  <si>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</si>
  <si>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</si>
  <si>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</si>
  <si>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</si>
  <si>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</si>
  <si>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</si>
  <si>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</si>
  <si>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</si>
  <si>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</si>
  <si>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</si>
  <si>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</si>
  <si>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</si>
  <si>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</si>
  <si>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</si>
  <si>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</si>
  <si>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</si>
  <si>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</si>
  <si>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</si>
  <si>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</si>
  <si>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</si>
  <si>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</si>
  <si>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</si>
  <si>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</si>
  <si>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</si>
  <si>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</si>
  <si>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</si>
  <si>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</si>
  <si>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</si>
  <si>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</si>
  <si>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</si>
  <si>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</si>
  <si>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</si>
  <si>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</si>
  <si>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</si>
  <si>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</si>
  <si>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</si>
  <si>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</si>
  <si>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</si>
  <si>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</si>
  <si>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</si>
  <si>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</si>
  <si>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</si>
  <si>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</si>
  <si>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</si>
  <si>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</si>
  <si>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</si>
  <si>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</si>
  <si>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</si>
  <si>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</si>
  <si>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</si>
  <si>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</si>
  <si>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</si>
  <si>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</si>
  <si>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</si>
  <si>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</si>
  <si>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</si>
  <si>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</si>
  <si>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</si>
  <si>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</si>
  <si>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</si>
  <si>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</si>
  <si>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</si>
  <si>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</si>
  <si>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</si>
  <si>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</si>
  <si>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</si>
  <si>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</si>
  <si>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</si>
  <si>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</si>
  <si>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</si>
  <si>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</si>
  <si>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</si>
  <si>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</si>
  <si>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</si>
  <si>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</si>
  <si>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</si>
  <si>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</si>
  <si>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</si>
  <si>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</si>
  <si>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</si>
  <si>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</si>
  <si>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</si>
  <si>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</si>
  <si>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</si>
  <si>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</si>
  <si>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</si>
  <si>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</si>
  <si>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</si>
  <si>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</si>
  <si>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</si>
  <si>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</si>
  <si>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</si>
  <si>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</si>
  <si>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</si>
  <si>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</si>
  <si>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</si>
  <si>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</si>
  <si>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</si>
  <si>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</si>
  <si>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</si>
  <si>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</si>
  <si>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</si>
  <si>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</si>
  <si>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</si>
  <si>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</si>
  <si>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</si>
  <si>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</si>
  <si>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</si>
  <si>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</si>
  <si>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</si>
  <si>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</si>
  <si>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</si>
  <si>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</si>
  <si>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</si>
  <si>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</si>
  <si>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</si>
  <si>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</si>
  <si>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</si>
  <si>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</si>
  <si>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</si>
  <si>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</si>
  <si>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</si>
  <si>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</si>
  <si>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</si>
  <si>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</si>
  <si>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</si>
  <si>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</si>
  <si>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</si>
  <si>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</si>
  <si>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</si>
  <si>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</si>
  <si>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</si>
  <si>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</si>
  <si>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</si>
  <si>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</si>
  <si>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</si>
  <si>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</si>
  <si>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</si>
  <si>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</si>
  <si>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</si>
  <si>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</si>
  <si>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</si>
  <si>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</si>
  <si>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</si>
  <si>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</si>
  <si>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</si>
  <si>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</si>
  <si>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</si>
  <si>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</si>
  <si>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</si>
  <si>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</si>
  <si>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</si>
  <si>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</si>
  <si>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</si>
  <si>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</si>
  <si>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</si>
  <si>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</si>
  <si>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</si>
  <si>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</si>
  <si>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</si>
  <si>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</si>
  <si>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</si>
  <si>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</si>
  <si>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</si>
  <si>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</si>
  <si>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</si>
  <si>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</si>
  <si>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</si>
  <si>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</si>
  <si>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</si>
  <si>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</si>
  <si>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</si>
  <si>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</si>
  <si>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</si>
  <si>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</si>
  <si>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</si>
  <si>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</si>
  <si>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</si>
  <si>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</si>
  <si>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</si>
  <si>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</si>
  <si>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</si>
  <si>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</si>
  <si>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</si>
  <si>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</si>
  <si>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</si>
  <si>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</si>
  <si>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</si>
  <si>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</si>
  <si>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</si>
  <si>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</si>
  <si>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</si>
  <si>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</si>
  <si>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</si>
  <si>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</si>
  <si>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</si>
  <si>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</si>
  <si>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</si>
  <si>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</si>
  <si>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</si>
  <si>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</si>
  <si>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</si>
  <si>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</si>
  <si>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</si>
  <si>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</si>
  <si>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</si>
  <si>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</si>
  <si>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</si>
  <si>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</si>
  <si>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</si>
  <si>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</si>
  <si>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</si>
  <si>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</si>
  <si>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</si>
  <si>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</si>
  <si>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</si>
  <si>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</si>
  <si>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</si>
  <si>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</si>
  <si>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</si>
  <si>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</si>
  <si>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</si>
  <si>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</si>
  <si>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</si>
  <si>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</si>
  <si>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</si>
  <si>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</si>
  <si>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</si>
  <si>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</si>
  <si>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</si>
  <si>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</si>
  <si>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</si>
  <si>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</si>
  <si>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</si>
  <si>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</si>
  <si>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</si>
  <si>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</si>
  <si>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</si>
  <si>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</si>
  <si>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</si>
  <si>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</si>
  <si>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</si>
  <si>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</si>
  <si>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</si>
  <si>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</si>
  <si>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</si>
  <si>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</si>
  <si>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</si>
  <si>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</si>
  <si>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</si>
  <si>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</si>
  <si>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</si>
  <si>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</si>
  <si>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</si>
  <si>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</si>
  <si>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</si>
  <si>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</si>
  <si>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</si>
  <si>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</si>
  <si>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</si>
  <si>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</si>
  <si>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</si>
  <si>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</si>
  <si>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</si>
  <si>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</si>
  <si>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</si>
  <si>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</si>
  <si>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</si>
  <si>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</si>
  <si>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</si>
  <si>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</si>
  <si>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</si>
  <si>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</si>
  <si>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</si>
  <si>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</si>
  <si>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</si>
  <si>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</si>
  <si>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</si>
  <si>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</si>
  <si>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</si>
  <si>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</si>
  <si>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</si>
  <si>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</si>
  <si>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</si>
  <si>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</si>
  <si>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</si>
  <si>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</si>
  <si>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</si>
  <si>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</si>
  <si>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</si>
  <si>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</si>
  <si>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</si>
  <si>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</si>
  <si>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</si>
  <si>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</si>
  <si>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</si>
  <si>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</si>
  <si>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</si>
  <si>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</si>
  <si>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</si>
  <si>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</si>
  <si>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</si>
  <si>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</si>
  <si>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</si>
  <si>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</si>
  <si>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</si>
  <si>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</si>
  <si>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</si>
  <si>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</si>
  <si>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</si>
  <si>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</si>
  <si>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</si>
  <si>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</si>
  <si>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</si>
  <si>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</si>
  <si>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</si>
  <si>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</si>
  <si>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</si>
  <si>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</si>
  <si>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</si>
  <si>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</si>
  <si>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</si>
  <si>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</si>
  <si>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</si>
  <si>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</si>
  <si>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</si>
  <si>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</si>
  <si>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</si>
  <si>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</si>
  <si>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</si>
  <si>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</si>
  <si>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</si>
  <si>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</si>
  <si>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</si>
  <si>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</si>
  <si>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</si>
  <si>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</si>
  <si>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</si>
  <si>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</si>
  <si>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</si>
  <si>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</si>
  <si>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</si>
  <si>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</si>
  <si>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</si>
  <si>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</si>
  <si>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</si>
  <si>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</si>
  <si>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</si>
  <si>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</si>
  <si>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</si>
  <si>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</si>
  <si>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</si>
  <si>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</si>
  <si>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</si>
  <si>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</si>
  <si>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</si>
  <si>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</si>
  <si>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</si>
  <si>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</si>
  <si>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</si>
  <si>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</si>
  <si>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</si>
  <si>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</si>
  <si>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</si>
  <si>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</si>
  <si>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</si>
  <si>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</si>
  <si>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</si>
  <si>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</si>
  <si>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</si>
  <si>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</si>
  <si>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</si>
  <si>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</si>
  <si>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</si>
  <si>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</si>
  <si>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</si>
  <si>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</si>
  <si>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</si>
  <si>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</si>
  <si>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</si>
  <si>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</si>
  <si>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</si>
  <si>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</si>
  <si>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</si>
  <si>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</si>
  <si>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</si>
  <si>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</si>
  <si>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</si>
  <si>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</si>
  <si>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</si>
  <si>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</si>
  <si>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</si>
  <si>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</si>
  <si>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</si>
  <si>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</si>
  <si>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</si>
  <si>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</si>
  <si>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</si>
  <si>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</si>
  <si>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</si>
  <si>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</si>
  <si>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</si>
  <si>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</si>
  <si>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</si>
  <si>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</si>
  <si>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</si>
  <si>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</si>
  <si>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</si>
  <si>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</si>
  <si>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</si>
  <si>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</si>
  <si>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</si>
  <si>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</si>
  <si>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</si>
  <si>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</si>
  <si>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</si>
  <si>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</si>
  <si>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</si>
  <si>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</si>
  <si>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</si>
  <si>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</si>
  <si>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</si>
  <si>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</si>
  <si>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</si>
  <si>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</si>
  <si>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</si>
  <si>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</si>
  <si>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</si>
  <si>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</si>
  <si>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</si>
  <si>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</si>
  <si>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</si>
  <si>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</si>
  <si>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</si>
  <si>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</si>
  <si>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</si>
  <si>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</si>
  <si>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</si>
  <si>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</si>
  <si>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</si>
  <si>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</si>
  <si>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</si>
  <si>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</si>
  <si>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</si>
  <si>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</si>
  <si>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</si>
  <si>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</si>
  <si>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</si>
  <si>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</si>
  <si>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</si>
  <si>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</si>
  <si>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</si>
  <si>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</si>
  <si>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</si>
  <si>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</si>
  <si>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</si>
  <si>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</si>
  <si>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</si>
  <si>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</si>
  <si>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</si>
  <si>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</si>
  <si>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</si>
  <si>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</si>
  <si>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</si>
  <si>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</si>
  <si>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</si>
  <si>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</si>
  <si>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</si>
  <si>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</si>
  <si>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</si>
  <si>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</si>
  <si>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</si>
  <si>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</si>
  <si>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</si>
  <si>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</si>
  <si>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</si>
  <si>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</si>
  <si>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</si>
  <si>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</si>
  <si>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</si>
  <si>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</si>
  <si>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</si>
  <si>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</si>
  <si>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</si>
  <si>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</si>
  <si>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</si>
  <si>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</si>
  <si>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</si>
  <si>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</si>
  <si>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</si>
  <si>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</si>
  <si>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</si>
  <si>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</si>
  <si>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</si>
  <si>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</si>
  <si>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</si>
  <si>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</si>
  <si>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</si>
  <si>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</si>
  <si>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</si>
  <si>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</si>
  <si>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</si>
  <si>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</si>
  <si>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</si>
  <si>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</si>
  <si>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</si>
  <si>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</si>
  <si>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</si>
  <si>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</si>
  <si>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</si>
  <si>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</si>
  <si>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</si>
  <si>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</si>
  <si>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</si>
  <si>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</si>
  <si>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</si>
  <si>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</si>
  <si>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</si>
  <si>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</si>
  <si>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</si>
  <si>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</si>
  <si>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</si>
  <si>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</si>
  <si>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</si>
  <si>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</si>
  <si>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</si>
  <si>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</si>
  <si>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</si>
  <si>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</si>
  <si>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</si>
  <si>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</si>
  <si>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</si>
  <si>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</si>
  <si>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</si>
  <si>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</si>
  <si>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</si>
  <si>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</si>
  <si>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</si>
  <si>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</si>
  <si>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</si>
  <si>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</si>
  <si>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</si>
  <si>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</si>
  <si>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</si>
  <si>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</si>
  <si>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</si>
  <si>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</si>
  <si>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</si>
  <si>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</si>
  <si>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</si>
  <si>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</si>
  <si>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</si>
  <si>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</si>
  <si>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</si>
  <si>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</si>
  <si>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</si>
  <si>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</si>
  <si>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</si>
  <si>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</si>
  <si>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</si>
  <si>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</si>
  <si>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</si>
  <si>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</si>
  <si>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</si>
  <si>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</si>
  <si>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</si>
  <si>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</si>
  <si>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</si>
  <si>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</si>
  <si>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</si>
  <si>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</si>
  <si>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</si>
  <si>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</si>
  <si>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</si>
  <si>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</si>
  <si>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</si>
  <si>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</si>
  <si>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</si>
  <si>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</si>
  <si>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</si>
  <si>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</si>
  <si>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</si>
  <si>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</si>
  <si>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</si>
  <si>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</si>
  <si>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</si>
  <si>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</si>
  <si>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</si>
  <si>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</si>
  <si>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</si>
  <si>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</si>
  <si>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</si>
  <si>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</si>
  <si>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</si>
  <si>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</si>
  <si>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</si>
  <si>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</si>
  <si>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</si>
  <si>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</si>
  <si>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</si>
  <si>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</si>
  <si>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</si>
  <si>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</si>
  <si>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</si>
  <si>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</si>
  <si>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</si>
  <si>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</si>
  <si>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</si>
  <si>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</si>
  <si>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</si>
  <si>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</si>
  <si>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</si>
  <si>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</si>
  <si>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</si>
  <si>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</si>
  <si>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</si>
  <si>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</si>
  <si>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</si>
  <si>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</si>
  <si>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</si>
  <si>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</si>
  <si>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</si>
  <si>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</si>
  <si>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</si>
  <si>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</si>
  <si>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</si>
  <si>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</si>
  <si>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</si>
  <si>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</si>
  <si>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</si>
  <si>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</si>
  <si>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</si>
  <si>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</si>
  <si>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</si>
  <si>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</si>
  <si>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</si>
  <si>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</si>
  <si>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</si>
  <si>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</si>
  <si>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</si>
  <si>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</si>
  <si>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</si>
  <si>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</si>
  <si>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</si>
  <si>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</si>
  <si>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</si>
  <si>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</si>
  <si>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</si>
  <si>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</si>
  <si>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</si>
  <si>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</si>
  <si>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</si>
  <si>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</si>
  <si>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</si>
  <si>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</si>
  <si>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</si>
  <si>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</si>
  <si>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</si>
  <si>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</si>
  <si>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</si>
  <si>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</si>
  <si>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</si>
  <si>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</si>
  <si>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</si>
  <si>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</si>
  <si>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</si>
  <si>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</si>
  <si>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</si>
  <si>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</si>
  <si>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</si>
  <si>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</si>
  <si>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</si>
  <si>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</si>
  <si>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</si>
  <si>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</si>
  <si>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</si>
  <si>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</si>
  <si>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</si>
  <si>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</si>
  <si>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</si>
  <si>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</si>
  <si>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</si>
  <si>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</si>
  <si>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</si>
  <si>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</si>
  <si>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</si>
  <si>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</si>
  <si>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</si>
  <si>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</si>
  <si>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</si>
  <si>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</si>
  <si>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</si>
  <si>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</si>
  <si>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</si>
  <si>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</si>
  <si>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</si>
  <si>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</si>
  <si>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</si>
  <si>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</si>
  <si>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</si>
  <si>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</si>
  <si>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</si>
  <si>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</si>
  <si>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</si>
  <si>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</si>
  <si>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</si>
  <si>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</si>
  <si>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</si>
  <si>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</si>
  <si>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</si>
  <si>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</si>
  <si>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</si>
  <si>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</si>
  <si>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</si>
  <si>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</si>
  <si>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</si>
  <si>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</si>
  <si>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</si>
  <si>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</si>
  <si>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</si>
  <si>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</si>
  <si>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</si>
  <si>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</si>
  <si>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</si>
  <si>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</si>
  <si>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</si>
  <si>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</si>
  <si>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</si>
  <si>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</si>
  <si>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</si>
  <si>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</si>
  <si>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</si>
  <si>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</si>
  <si>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</si>
  <si>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</si>
  <si>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</si>
  <si>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</si>
  <si>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</si>
  <si>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</si>
  <si>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</si>
  <si>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</si>
  <si>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</si>
  <si>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</si>
  <si>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</si>
  <si>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</si>
  <si>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</si>
  <si>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</si>
  <si>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</si>
  <si>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</si>
  <si>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</si>
  <si>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</si>
  <si>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</si>
  <si>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</si>
  <si>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</si>
  <si>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</si>
  <si>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</si>
  <si>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</si>
  <si>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</si>
  <si>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</si>
  <si>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</si>
  <si>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</si>
  <si>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</si>
  <si>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</si>
  <si>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</si>
  <si>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</si>
  <si>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</si>
  <si>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</si>
  <si>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</si>
  <si>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</si>
  <si>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</si>
  <si>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</si>
  <si>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</si>
  <si>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</si>
  <si>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</si>
  <si>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</si>
  <si>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</si>
  <si>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</si>
  <si>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</si>
  <si>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</si>
  <si>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</si>
  <si>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</si>
  <si>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</si>
  <si>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</si>
  <si>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</si>
  <si>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</si>
  <si>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</si>
  <si>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</si>
  <si>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</si>
  <si>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</si>
  <si>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</si>
  <si>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</si>
  <si>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</si>
  <si>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</si>
  <si>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</si>
  <si>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</si>
  <si>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</si>
  <si>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</si>
  <si>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</si>
  <si>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</si>
  <si>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</si>
  <si>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</si>
  <si>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</si>
  <si>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</si>
  <si>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</si>
  <si>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</si>
  <si>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</si>
  <si>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</si>
  <si>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</si>
  <si>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</si>
  <si>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</si>
  <si>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</si>
  <si>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</si>
  <si>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</si>
  <si>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</si>
  <si>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</si>
  <si>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</si>
  <si>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</si>
  <si>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</si>
  <si>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</si>
  <si>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</si>
  <si>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</si>
  <si>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</si>
  <si>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</si>
  <si>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</si>
  <si>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</si>
  <si>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</si>
  <si>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</si>
  <si>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</si>
  <si>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</si>
  <si>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</si>
  <si>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</si>
  <si>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</si>
  <si>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</si>
  <si>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</si>
  <si>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</si>
  <si>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</si>
  <si>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</si>
  <si>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</si>
  <si>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</si>
  <si>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</si>
  <si>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</si>
  <si>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</si>
  <si>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</si>
  <si>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</si>
  <si>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</si>
  <si>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</si>
  <si>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</si>
  <si>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</si>
  <si>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</si>
  <si>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</si>
  <si>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</si>
  <si>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</si>
  <si>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</si>
  <si>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</si>
  <si>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</si>
  <si>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</si>
  <si>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</si>
  <si>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</si>
  <si>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</si>
  <si>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</si>
  <si>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</si>
  <si>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</si>
  <si>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</si>
  <si>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</si>
  <si>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</si>
  <si>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</si>
  <si>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</si>
  <si>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</si>
  <si>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</si>
  <si>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</si>
  <si>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</si>
  <si>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</si>
  <si>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</si>
  <si>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</si>
  <si>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</si>
  <si>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</si>
  <si>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</si>
  <si>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</si>
  <si>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</si>
  <si>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</si>
  <si>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</si>
  <si>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</si>
  <si>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</si>
  <si>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</si>
  <si>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</si>
  <si>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</si>
  <si>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</si>
  <si>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</si>
  <si>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</si>
  <si>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</si>
  <si>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</si>
  <si>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</si>
  <si>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</si>
  <si>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</si>
  <si>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</si>
  <si>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</si>
  <si>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</si>
  <si>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</si>
  <si>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</si>
  <si>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</si>
  <si>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</si>
  <si>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</si>
  <si>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</si>
  <si>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</si>
  <si>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</si>
  <si>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</si>
  <si>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</si>
  <si>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</si>
  <si>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</si>
  <si>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</si>
  <si>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</si>
  <si>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</si>
  <si>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</si>
  <si>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</si>
  <si>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</si>
  <si>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</si>
  <si>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</si>
  <si>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</si>
  <si>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</si>
  <si>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</si>
  <si>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</si>
  <si>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</si>
  <si>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</si>
  <si>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</si>
  <si>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</si>
  <si>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</si>
  <si>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</si>
  <si>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</si>
  <si>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</si>
  <si>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</si>
  <si>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</si>
  <si>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</si>
  <si>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</si>
  <si>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</si>
  <si>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</si>
  <si>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</si>
  <si>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</si>
  <si>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</si>
  <si>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</si>
  <si>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</si>
  <si>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</si>
  <si>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</si>
  <si>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</si>
  <si>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</si>
  <si>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</si>
  <si>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</si>
  <si>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</si>
  <si>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</si>
  <si>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</si>
  <si>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</si>
  <si>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</si>
  <si>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</si>
  <si>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</si>
  <si>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</si>
  <si>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</si>
  <si>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</si>
  <si>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</si>
  <si>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</si>
  <si>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</si>
  <si>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</si>
  <si>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</si>
  <si>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</si>
  <si>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</si>
  <si>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</si>
  <si>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</si>
  <si>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</si>
  <si>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</si>
  <si>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</si>
  <si>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</si>
  <si>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</si>
  <si>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</si>
  <si>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</si>
  <si>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</si>
  <si>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</si>
  <si>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</si>
  <si>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</si>
  <si>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</si>
  <si>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</si>
  <si>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</si>
  <si>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</si>
  <si>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</si>
  <si>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</si>
  <si>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</si>
  <si>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</si>
  <si>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</si>
  <si>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</si>
  <si>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</si>
  <si>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</si>
  <si>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</si>
  <si>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</si>
  <si>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</si>
  <si>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</si>
  <si>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</si>
  <si>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</si>
  <si>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</si>
  <si>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</si>
  <si>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</si>
  <si>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</si>
  <si>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</si>
  <si>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</si>
  <si>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</si>
  <si>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</si>
  <si>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</si>
  <si>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</si>
  <si>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</si>
  <si>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</si>
  <si>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</si>
  <si>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</si>
  <si>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</si>
  <si>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</si>
  <si>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</si>
  <si>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</si>
  <si>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</si>
  <si>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</si>
  <si>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</si>
  <si>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</si>
  <si>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</si>
  <si>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</si>
  <si>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</si>
  <si>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</si>
  <si>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</si>
  <si>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</si>
  <si>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</si>
  <si>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</si>
  <si>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</si>
  <si>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</si>
  <si>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</si>
  <si>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</si>
  <si>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</si>
  <si>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</si>
  <si>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</si>
  <si>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</si>
  <si>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</si>
  <si>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</si>
  <si>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</si>
  <si>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</si>
  <si>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</si>
  <si>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</si>
  <si>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</si>
  <si>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</si>
  <si>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</si>
  <si>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</si>
  <si>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</si>
  <si>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</si>
  <si>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</si>
  <si>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</si>
  <si>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</si>
  <si>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</si>
  <si>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</si>
  <si>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</si>
  <si>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</si>
  <si>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</si>
  <si>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</si>
  <si>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</si>
  <si>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</si>
  <si>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</si>
  <si>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</si>
  <si>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</si>
  <si>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</si>
  <si>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</si>
  <si>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</si>
  <si>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</si>
  <si>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</si>
  <si>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</si>
  <si>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</si>
  <si>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</si>
  <si>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</si>
  <si>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</si>
  <si>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</si>
  <si>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</si>
  <si>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</si>
  <si>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</si>
  <si>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</si>
  <si>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</si>
  <si>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</si>
  <si>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</si>
  <si>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</si>
  <si>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</si>
  <si>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</si>
  <si>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</si>
  <si>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</si>
  <si>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</si>
  <si>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</si>
  <si>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</si>
  <si>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</si>
  <si>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</si>
  <si>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</si>
  <si>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</si>
  <si>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</si>
  <si>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</si>
  <si>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</si>
  <si>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</si>
  <si>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</si>
  <si>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</si>
  <si>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</si>
  <si>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</si>
  <si>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</si>
  <si>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</si>
  <si>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</si>
  <si>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</si>
  <si>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</si>
  <si>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</si>
  <si>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</si>
  <si>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</si>
  <si>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</si>
  <si>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</si>
  <si>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</si>
  <si>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</si>
  <si>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</si>
  <si>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</si>
  <si>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</si>
  <si>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</si>
  <si>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</si>
  <si>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</si>
  <si>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</si>
  <si>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</si>
  <si>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</si>
  <si>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</si>
  <si>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</si>
  <si>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</si>
  <si>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</si>
  <si>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</si>
  <si>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</si>
  <si>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</si>
  <si>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</si>
  <si>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</si>
  <si>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</si>
  <si>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</si>
  <si>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</si>
  <si>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</si>
  <si>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</si>
  <si>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</si>
  <si>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</si>
  <si>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</si>
  <si>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</si>
  <si>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</si>
  <si>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</si>
  <si>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</si>
  <si>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</si>
  <si>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</si>
  <si>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</si>
  <si>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</si>
  <si>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</si>
  <si>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</si>
  <si>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</si>
  <si>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</si>
  <si>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</si>
  <si>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</si>
  <si>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</si>
  <si>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</si>
  <si>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</si>
  <si>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</si>
  <si>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</si>
  <si>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</si>
  <si>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</si>
  <si>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</si>
  <si>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</si>
  <si>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</si>
  <si>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</si>
  <si>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</si>
  <si>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</si>
  <si>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</si>
  <si>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</si>
  <si>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</si>
  <si>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</si>
  <si>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</si>
  <si>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</si>
  <si>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</si>
  <si>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</si>
  <si>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</si>
  <si>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</si>
  <si>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</si>
  <si>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</si>
  <si>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</si>
  <si>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</si>
  <si>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</si>
  <si>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</si>
  <si>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</si>
  <si>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</si>
  <si>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</si>
  <si>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</si>
  <si>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</si>
  <si>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</si>
  <si>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</si>
  <si>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</si>
  <si>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</si>
  <si>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</si>
  <si>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</si>
  <si>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</si>
  <si>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</si>
  <si>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</si>
  <si>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</si>
  <si>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</si>
  <si>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</si>
  <si>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</si>
  <si>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</si>
  <si>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</si>
  <si>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</si>
  <si>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</si>
  <si>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</si>
  <si>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</si>
  <si>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</si>
  <si>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</si>
  <si>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</si>
  <si>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</si>
  <si>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</si>
  <si>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</si>
  <si>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</si>
  <si>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</si>
  <si>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</si>
  <si>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</si>
  <si>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</si>
  <si>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</si>
  <si>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</si>
  <si>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</si>
  <si>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</si>
  <si>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</si>
  <si>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</si>
  <si>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</si>
  <si>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</si>
  <si>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</si>
  <si>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</si>
  <si>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</si>
  <si>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</si>
  <si>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</si>
  <si>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</si>
  <si>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</si>
  <si>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</si>
  <si>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</si>
  <si>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</si>
  <si>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</si>
  <si>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</si>
  <si>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</si>
  <si>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</si>
  <si>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</si>
  <si>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</si>
  <si>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</si>
  <si>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</si>
  <si>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</si>
  <si>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</si>
  <si>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</si>
  <si>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</si>
  <si>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</si>
  <si>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</si>
  <si>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</si>
  <si>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</si>
  <si>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</si>
  <si>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</si>
  <si>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</si>
  <si>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</si>
  <si>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</si>
  <si>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</si>
  <si>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</si>
  <si>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</si>
  <si>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</si>
  <si>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</si>
  <si>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</si>
  <si>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</si>
  <si>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</si>
  <si>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</si>
  <si>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</si>
  <si>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</si>
  <si>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</si>
  <si>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</si>
  <si>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</si>
  <si>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</si>
  <si>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</si>
  <si>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</si>
  <si>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</si>
  <si>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</si>
  <si>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</si>
  <si>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</si>
  <si>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</si>
  <si>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</si>
  <si>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</si>
  <si>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</si>
  <si>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</si>
  <si>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</si>
  <si>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</si>
  <si>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</si>
  <si>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</si>
  <si>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</si>
  <si>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</si>
  <si>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</si>
  <si>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</si>
  <si>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</si>
  <si>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</si>
  <si>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</si>
  <si>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</si>
  <si>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</si>
  <si>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</si>
  <si>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</si>
  <si>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</si>
  <si>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</si>
  <si>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</si>
  <si>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</si>
  <si>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</si>
  <si>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</si>
  <si>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</si>
  <si>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</si>
  <si>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</si>
  <si>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</si>
  <si>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</si>
  <si>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</si>
  <si>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</si>
  <si>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</si>
  <si>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</si>
  <si>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</si>
  <si>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</si>
  <si>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</si>
  <si>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</si>
  <si>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</si>
  <si>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</si>
  <si>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</si>
  <si>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</si>
  <si>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</si>
  <si>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</si>
  <si>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</si>
  <si>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</si>
  <si>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</si>
  <si>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</si>
  <si>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</si>
  <si>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</si>
  <si>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</si>
  <si>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</si>
  <si>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</si>
  <si>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</si>
  <si>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</si>
  <si>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</si>
  <si>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</si>
  <si>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</si>
  <si>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</si>
  <si>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</si>
  <si>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</si>
  <si>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</si>
  <si>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</si>
  <si>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</si>
  <si>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</si>
  <si>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</si>
  <si>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</si>
  <si>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</si>
  <si>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</si>
  <si>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</si>
  <si>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</si>
  <si>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</si>
  <si>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</si>
  <si>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</si>
  <si>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</si>
  <si>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</si>
  <si>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</si>
  <si>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</si>
  <si>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</si>
  <si>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</si>
  <si>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</si>
  <si>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</si>
  <si>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</si>
  <si>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</si>
  <si>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</si>
  <si>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</si>
  <si>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</si>
  <si>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</si>
  <si>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</si>
  <si>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</si>
  <si>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</si>
  <si>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</si>
  <si>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</si>
  <si>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</si>
  <si>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</si>
  <si>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</si>
  <si>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</si>
  <si>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</si>
  <si>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</si>
  <si>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</si>
  <si>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</si>
  <si>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</si>
  <si>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</si>
  <si>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</si>
  <si>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</si>
  <si>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</si>
  <si>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</si>
  <si>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</si>
  <si>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</si>
  <si>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</si>
  <si>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</si>
  <si>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</si>
  <si>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</si>
  <si>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</si>
  <si>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</si>
  <si>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</si>
  <si>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</si>
  <si>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</si>
  <si>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</si>
  <si>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</si>
  <si>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</si>
  <si>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</si>
  <si>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</si>
  <si>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</si>
  <si>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</si>
  <si>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</si>
  <si>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</si>
  <si>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</si>
  <si>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</si>
  <si>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</si>
  <si>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</si>
  <si>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</si>
  <si>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</si>
  <si>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</si>
  <si>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</si>
  <si>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</si>
  <si>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</si>
  <si>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</si>
  <si>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</si>
  <si>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</si>
  <si>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</si>
  <si>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</si>
  <si>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</si>
  <si>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</si>
  <si>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</si>
  <si>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</si>
  <si>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</si>
  <si>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</si>
  <si>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</si>
  <si>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</si>
  <si>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</si>
  <si>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</si>
  <si>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</si>
  <si>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</si>
  <si>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</si>
  <si>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</si>
  <si>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</si>
  <si>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</si>
  <si>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</si>
  <si>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</si>
  <si>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</si>
  <si>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</si>
  <si>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</si>
  <si>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</si>
  <si>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</si>
  <si>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</si>
  <si>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</si>
  <si>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</si>
  <si>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</si>
  <si>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</si>
  <si>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</si>
  <si>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</si>
  <si>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</si>
  <si>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</si>
  <si>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</si>
  <si>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</si>
  <si>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</si>
  <si>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</si>
  <si>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</si>
  <si>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</si>
  <si>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</si>
  <si>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</si>
  <si>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</si>
  <si>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</si>
  <si>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</si>
  <si>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</si>
  <si>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</si>
  <si>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</si>
  <si>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</si>
  <si>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</si>
  <si>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</si>
  <si>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</si>
  <si>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</si>
  <si>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</si>
  <si>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</si>
  <si>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</si>
  <si>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</si>
  <si>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</si>
  <si>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</si>
  <si>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</si>
  <si>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</si>
  <si>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</si>
  <si>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</si>
  <si>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</si>
  <si>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</si>
  <si>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</si>
  <si>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</si>
  <si>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</si>
  <si>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</si>
  <si>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</si>
  <si>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</si>
  <si>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</si>
  <si>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</si>
  <si>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</si>
  <si>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</si>
  <si>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</si>
  <si>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</si>
  <si>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</si>
  <si>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</si>
  <si>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</si>
  <si>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</si>
  <si>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</si>
  <si>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</si>
  <si>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</si>
  <si>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</si>
  <si>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</si>
  <si>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</si>
  <si>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</si>
  <si>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</si>
  <si>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</si>
  <si>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</si>
  <si>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</si>
  <si>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</si>
  <si>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</si>
  <si>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</si>
  <si>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</si>
  <si>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</si>
  <si>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</si>
  <si>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</si>
  <si>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</si>
  <si>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</si>
  <si>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</si>
  <si>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</si>
  <si>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</si>
  <si>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</si>
  <si>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</si>
  <si>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</si>
  <si>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</si>
  <si>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</si>
  <si>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</si>
  <si>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</si>
  <si>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</si>
  <si>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</si>
  <si>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</si>
  <si>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</si>
  <si>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</si>
  <si>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</si>
  <si>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</si>
  <si>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</si>
  <si>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</si>
  <si>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</si>
  <si>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</si>
  <si>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</si>
  <si>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</si>
  <si>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</si>
  <si>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</si>
  <si>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</si>
  <si>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</si>
  <si>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</si>
  <si>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</si>
  <si>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</si>
  <si>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</si>
  <si>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</si>
  <si>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</si>
  <si>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</si>
  <si>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</si>
  <si>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</si>
  <si>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</si>
  <si>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</si>
  <si>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</si>
  <si>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</si>
  <si>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</si>
  <si>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</si>
  <si>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</si>
  <si>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</si>
  <si>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</si>
  <si>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</si>
  <si>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</si>
  <si>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</si>
  <si>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</si>
  <si>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</si>
  <si>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</si>
  <si>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</si>
  <si>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</si>
  <si>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</si>
  <si>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</si>
  <si>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</si>
  <si>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</si>
  <si>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</si>
  <si>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</si>
  <si>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</si>
  <si>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</si>
  <si>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</si>
  <si>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</si>
  <si>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</si>
  <si>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</si>
  <si>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</si>
  <si>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</si>
  <si>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</si>
  <si>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</si>
  <si>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</si>
  <si>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</si>
  <si>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</si>
  <si>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</si>
  <si>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</si>
  <si>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</si>
  <si>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</si>
  <si>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</si>
  <si>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</si>
  <si>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</si>
  <si>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</si>
  <si>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</si>
  <si>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</si>
  <si>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</si>
  <si>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</si>
  <si>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</si>
  <si>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</si>
  <si>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</si>
  <si>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</si>
  <si>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</si>
  <si>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</si>
  <si>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</si>
  <si>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</si>
  <si>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</si>
  <si>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</si>
  <si>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</si>
  <si>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</si>
  <si>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</si>
  <si>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</si>
  <si>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</si>
  <si>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</si>
  <si>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</si>
  <si>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</si>
  <si>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</si>
  <si>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</si>
  <si>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</si>
  <si>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</si>
  <si>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</si>
  <si>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</si>
  <si>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</si>
  <si>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</si>
  <si>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</si>
  <si>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</si>
  <si>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</si>
  <si>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</si>
  <si>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</si>
  <si>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</si>
  <si>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</si>
  <si>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</si>
  <si>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</si>
  <si>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</si>
  <si>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</si>
  <si>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</si>
  <si>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</si>
  <si>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</si>
  <si>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</si>
  <si>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</si>
  <si>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</si>
  <si>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</si>
  <si>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</si>
  <si>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</si>
  <si>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</si>
  <si>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</si>
  <si>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</si>
  <si>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</si>
  <si>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</si>
  <si>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</si>
  <si>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</si>
  <si>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</si>
  <si>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</si>
  <si>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</si>
  <si>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</si>
  <si>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</si>
  <si>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</si>
  <si>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</si>
  <si>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</si>
  <si>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</si>
  <si>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</si>
  <si>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</si>
  <si>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</si>
  <si>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</si>
  <si>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</si>
  <si>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</si>
  <si>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</si>
  <si>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</si>
  <si>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</si>
  <si>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</si>
  <si>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</si>
  <si>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</si>
  <si>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</si>
  <si>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</si>
  <si>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</si>
  <si>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</si>
  <si>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</si>
  <si>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</si>
  <si>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</si>
  <si>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</si>
  <si>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</si>
  <si>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</si>
  <si>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</si>
  <si>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</si>
  <si>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</si>
  <si>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</si>
  <si>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</si>
  <si>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</si>
  <si>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</si>
  <si>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</si>
  <si>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</si>
  <si>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</si>
  <si>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</si>
  <si>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</si>
  <si>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</si>
  <si>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</si>
  <si>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</si>
  <si>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</si>
  <si>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</si>
  <si>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</si>
  <si>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</si>
  <si>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</si>
  <si>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</si>
  <si>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</si>
  <si>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</si>
  <si>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</si>
  <si>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</si>
  <si>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</si>
  <si>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</si>
  <si>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</si>
  <si>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</si>
  <si>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</si>
  <si>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</si>
  <si>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</si>
  <si>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</si>
  <si>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</si>
  <si>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</si>
  <si>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</si>
  <si>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</si>
  <si>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</si>
  <si>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</si>
  <si>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</si>
  <si>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</si>
  <si>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</si>
  <si>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</si>
  <si>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</si>
  <si>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</si>
  <si>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</si>
  <si>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</si>
  <si>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</si>
  <si>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</si>
  <si>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</si>
  <si>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</si>
  <si>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</si>
  <si>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</si>
  <si>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</si>
  <si>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</si>
  <si>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</si>
  <si>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</si>
  <si>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</si>
  <si>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</si>
  <si>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</si>
  <si>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</si>
  <si>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</si>
  <si>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</si>
  <si>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</si>
  <si>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</si>
  <si>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</si>
  <si>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</si>
  <si>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</si>
  <si>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</si>
  <si>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</si>
  <si>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</si>
  <si>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</si>
  <si>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</si>
  <si>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</si>
  <si>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</si>
  <si>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</si>
  <si>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</si>
  <si>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</si>
  <si>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</si>
  <si>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</si>
  <si>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</si>
  <si>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</si>
  <si>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</si>
  <si>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</si>
  <si>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</si>
  <si>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</si>
  <si>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</si>
  <si>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</si>
  <si>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</si>
  <si>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</si>
  <si>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</si>
  <si>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</si>
  <si>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</si>
  <si>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</si>
  <si>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</si>
  <si>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</si>
  <si>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</si>
  <si>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</si>
  <si>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</si>
  <si>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</si>
  <si>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</si>
  <si>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</si>
  <si>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</si>
  <si>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</si>
  <si>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</si>
  <si>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</si>
  <si>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</si>
  <si>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</si>
  <si>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</si>
  <si>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</si>
  <si>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</si>
  <si>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</si>
  <si>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</si>
  <si>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</si>
  <si>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</si>
  <si>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</si>
  <si>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</si>
  <si>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</si>
  <si>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</si>
  <si>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</si>
  <si>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</si>
  <si>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</si>
  <si>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</si>
  <si>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</si>
  <si>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</si>
  <si>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</si>
  <si>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</si>
  <si>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</si>
  <si>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</si>
  <si>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</si>
  <si>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</si>
  <si>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</si>
  <si>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</si>
  <si>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</si>
  <si>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</si>
  <si>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</si>
  <si>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</si>
  <si>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</si>
  <si>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</si>
  <si>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</si>
  <si>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</si>
  <si>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</si>
  <si>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</si>
  <si>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</si>
  <si>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</si>
  <si>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</si>
  <si>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</si>
  <si>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</si>
  <si>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</si>
  <si>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</si>
  <si>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</si>
  <si>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</si>
  <si>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</si>
  <si>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</si>
  <si>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</si>
  <si>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</si>
  <si>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</si>
  <si>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</si>
  <si>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</si>
  <si>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</si>
  <si>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</si>
  <si>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</si>
  <si>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</si>
  <si>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</si>
  <si>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</si>
  <si>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</si>
  <si>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</si>
  <si>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</si>
  <si>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</si>
  <si>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</si>
  <si>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</si>
  <si>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</si>
  <si>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</si>
  <si>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</si>
  <si>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</si>
  <si>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</si>
  <si>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</si>
  <si>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</si>
  <si>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</si>
  <si>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</si>
  <si>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</si>
  <si>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</si>
  <si>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</si>
  <si>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</si>
  <si>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</si>
  <si>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</si>
  <si>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</si>
  <si>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</si>
  <si>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</si>
  <si>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</si>
  <si>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</si>
  <si>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</si>
  <si>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</si>
  <si>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</si>
  <si>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</si>
  <si>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</si>
  <si>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</si>
  <si>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</si>
  <si>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</si>
  <si>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</si>
  <si>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</si>
  <si>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</si>
  <si>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</si>
  <si>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</si>
  <si>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</si>
  <si>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</si>
  <si>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</si>
  <si>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</si>
  <si>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</si>
  <si>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</si>
  <si>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</si>
  <si>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</si>
  <si>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</si>
  <si>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</si>
  <si>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</si>
  <si>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</si>
  <si>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</si>
  <si>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</si>
  <si>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</si>
  <si>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</si>
  <si>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</si>
  <si>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</si>
  <si>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</si>
  <si>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</si>
  <si>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</si>
  <si>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</si>
  <si>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</si>
  <si>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</si>
  <si>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</si>
  <si>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</si>
  <si>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</si>
  <si>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</si>
  <si>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</si>
  <si>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</si>
  <si>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</si>
  <si>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</si>
  <si>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</si>
  <si>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</si>
  <si>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</si>
  <si>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</si>
  <si>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</si>
  <si>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</si>
  <si>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</si>
  <si>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</si>
  <si>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</si>
  <si>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</si>
  <si>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</si>
  <si>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</si>
  <si>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</si>
  <si>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</si>
  <si>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</si>
  <si>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</si>
  <si>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</si>
  <si>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</si>
  <si>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</si>
  <si>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</si>
  <si>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</si>
  <si>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</si>
  <si>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</si>
  <si>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</si>
  <si>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</si>
  <si>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</si>
  <si>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</si>
  <si>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</si>
  <si>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</si>
  <si>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</si>
  <si>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</si>
  <si>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</si>
  <si>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</si>
  <si>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</si>
  <si>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</si>
  <si>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</si>
  <si>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</si>
  <si>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</si>
  <si>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</si>
  <si>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</si>
  <si>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</si>
  <si>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</si>
  <si>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</si>
  <si>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</si>
  <si>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</si>
  <si>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</si>
  <si>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</si>
  <si>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</si>
  <si>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</si>
  <si>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</si>
  <si>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</si>
  <si>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</si>
  <si>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</si>
  <si>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</si>
  <si>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</si>
  <si>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</si>
  <si>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</si>
  <si>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</si>
  <si>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</si>
  <si>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</si>
  <si>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</si>
  <si>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</si>
  <si>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</si>
  <si>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</si>
  <si>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</si>
  <si>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</si>
  <si>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</si>
  <si>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</si>
  <si>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</si>
  <si>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</si>
  <si>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</si>
  <si>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</si>
  <si>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</si>
  <si>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</si>
  <si>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</si>
  <si>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</si>
  <si>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</si>
  <si>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</si>
  <si>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</si>
  <si>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</si>
  <si>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</si>
  <si>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</si>
  <si>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</si>
  <si>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</si>
  <si>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</si>
  <si>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</si>
  <si>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</si>
  <si>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</si>
  <si>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</si>
  <si>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</si>
  <si>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</si>
  <si>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</si>
  <si>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</si>
  <si>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</si>
  <si>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</si>
  <si>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</si>
  <si>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</si>
  <si>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</si>
  <si>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</si>
  <si>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</si>
  <si>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</si>
  <si>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</si>
  <si>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</si>
  <si>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</si>
  <si>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</si>
  <si>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</si>
  <si>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</si>
  <si>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</si>
  <si>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</si>
  <si>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</si>
  <si>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</si>
  <si>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</si>
  <si>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</si>
  <si>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</si>
  <si>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</si>
  <si>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</si>
  <si>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</si>
  <si>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</si>
  <si>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</si>
  <si>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</si>
  <si>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</si>
  <si>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</si>
  <si>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</si>
  <si>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</si>
  <si>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</si>
  <si>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</si>
  <si>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</si>
  <si>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</si>
  <si>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</si>
  <si>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</si>
  <si>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</si>
  <si>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</si>
  <si>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</si>
  <si>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</si>
  <si>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</si>
  <si>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</si>
  <si>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</si>
  <si>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</si>
  <si>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</si>
  <si>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</si>
  <si>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</si>
  <si>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</si>
  <si>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</si>
  <si>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</si>
  <si>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</si>
  <si>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</si>
  <si>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</si>
  <si>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</si>
  <si>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</si>
  <si>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</si>
  <si>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</si>
  <si>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</si>
  <si>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</si>
  <si>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</si>
  <si>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</si>
  <si>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</si>
  <si>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</si>
  <si>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</si>
  <si>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</si>
  <si>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</si>
  <si>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</si>
  <si>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</si>
  <si>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</si>
  <si>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</si>
  <si>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</si>
  <si>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</si>
  <si>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</si>
  <si>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</si>
  <si>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</si>
  <si>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</si>
  <si>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</si>
  <si>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</si>
  <si>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</si>
  <si>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</si>
  <si>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</si>
  <si>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</si>
  <si>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</si>
  <si>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</si>
  <si>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</si>
  <si>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</si>
  <si>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</si>
  <si>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</si>
  <si>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</si>
  <si>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</si>
  <si>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</si>
  <si>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</si>
  <si>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</si>
  <si>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</si>
  <si>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</si>
  <si>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</si>
  <si>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</si>
  <si>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</si>
  <si>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</si>
  <si>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</si>
  <si>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</si>
  <si>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</si>
  <si>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</si>
  <si>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</si>
  <si>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</si>
  <si>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</si>
  <si>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</si>
  <si>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</si>
  <si>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</si>
  <si>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</si>
  <si>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</si>
  <si>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</si>
  <si>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</si>
  <si>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</si>
  <si>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</si>
  <si>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</si>
  <si>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</si>
  <si>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</si>
  <si>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</si>
  <si>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</si>
  <si>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</si>
  <si>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</si>
  <si>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</si>
  <si>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</si>
  <si>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</si>
  <si>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</si>
  <si>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</si>
  <si>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</si>
  <si>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</si>
  <si>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</si>
  <si>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</si>
  <si>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</si>
  <si>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</si>
  <si>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</si>
  <si>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</si>
  <si>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</si>
  <si>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</si>
  <si>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</si>
  <si>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</si>
  <si>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</si>
  <si>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</si>
  <si>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</si>
  <si>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</si>
  <si>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</si>
  <si>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</si>
  <si>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</si>
  <si>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</si>
  <si>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</si>
  <si>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</si>
  <si>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</si>
  <si>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</si>
  <si>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</si>
  <si>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</si>
  <si>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</si>
  <si>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</si>
  <si>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</si>
  <si>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</si>
  <si>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</si>
  <si>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</si>
  <si>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</si>
  <si>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</si>
  <si>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</si>
  <si>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</si>
  <si>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</si>
  <si>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</si>
  <si>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</si>
  <si>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</si>
  <si>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</si>
  <si>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</si>
  <si>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</si>
  <si>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</si>
  <si>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</si>
  <si>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</si>
  <si>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</si>
  <si>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</si>
  <si>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</si>
  <si>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</si>
  <si>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</si>
  <si>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</si>
  <si>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</si>
  <si>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</si>
  <si>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</si>
  <si>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</si>
  <si>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</si>
  <si>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</si>
  <si>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</si>
  <si>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</si>
  <si>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</si>
  <si>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</si>
  <si>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</si>
  <si>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</si>
  <si>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</si>
  <si>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</si>
  <si>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</si>
  <si>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</si>
  <si>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</si>
  <si>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</si>
  <si>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</si>
  <si>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</si>
  <si>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</si>
  <si>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</si>
  <si>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</si>
  <si>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</si>
  <si>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</si>
  <si>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</si>
  <si>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</si>
  <si>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</si>
  <si>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</si>
  <si>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</si>
  <si>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</si>
  <si>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</si>
  <si>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</si>
  <si>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</si>
  <si>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</si>
  <si>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</si>
  <si>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</si>
  <si>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</si>
  <si>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</si>
  <si>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</si>
  <si>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</si>
  <si>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</si>
  <si>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</si>
  <si>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</si>
  <si>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</si>
  <si>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</si>
  <si>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</si>
  <si>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</si>
  <si>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</si>
  <si>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</si>
  <si>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</si>
  <si>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</si>
  <si>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</si>
  <si>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</si>
  <si>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</si>
  <si>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</si>
  <si>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</si>
  <si>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</si>
  <si>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</si>
  <si>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</si>
  <si>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</si>
  <si>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</si>
  <si>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</si>
  <si>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</si>
  <si>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</si>
  <si>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</si>
  <si>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</si>
  <si>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</si>
  <si>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</si>
  <si>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</si>
  <si>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</si>
  <si>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</si>
  <si>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</si>
  <si>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</si>
  <si>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</si>
  <si>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</si>
  <si>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</si>
  <si>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</si>
  <si>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</si>
  <si>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</si>
  <si>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</si>
  <si>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</si>
  <si>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</si>
  <si>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</si>
  <si>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</si>
  <si>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</si>
  <si>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</si>
  <si>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</si>
  <si>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</si>
  <si>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</si>
  <si>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</si>
  <si>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</si>
  <si>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</si>
  <si>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</si>
  <si>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</si>
  <si>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</si>
  <si>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</si>
  <si>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</si>
  <si>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</si>
  <si>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</si>
  <si>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</si>
  <si>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</si>
  <si>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</si>
  <si>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</si>
  <si>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</si>
  <si>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</si>
  <si>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</si>
  <si>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</si>
  <si>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</si>
  <si>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</si>
  <si>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</si>
  <si>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</si>
  <si>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</si>
  <si>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</si>
  <si>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</si>
  <si>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</si>
  <si>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</si>
  <si>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</si>
  <si>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</si>
  <si>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</si>
  <si>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</si>
  <si>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</si>
  <si>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</si>
  <si>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</si>
  <si>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</si>
  <si>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</si>
  <si>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</si>
  <si>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</si>
  <si>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</si>
  <si>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</si>
  <si>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</si>
  <si>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</si>
  <si>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</si>
  <si>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</si>
  <si>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</si>
  <si>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</si>
  <si>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</si>
  <si>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</si>
  <si>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</si>
  <si>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</si>
  <si>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</si>
  <si>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</si>
  <si>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</si>
  <si>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</si>
  <si>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</si>
  <si>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</si>
  <si>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</si>
  <si>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</si>
  <si>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</si>
  <si>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</si>
  <si>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</si>
  <si>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</si>
  <si>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</si>
  <si>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</si>
  <si>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</si>
  <si>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</si>
  <si>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</si>
  <si>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</si>
  <si>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</si>
  <si>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</si>
  <si>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</si>
  <si>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</si>
  <si>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</si>
  <si>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</si>
  <si>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</si>
  <si>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</si>
  <si>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</si>
  <si>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</si>
  <si>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</si>
  <si>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</si>
  <si>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</si>
  <si>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</si>
  <si>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</si>
  <si>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</si>
  <si>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</si>
  <si>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</si>
  <si>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</si>
  <si>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</si>
  <si>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</si>
  <si>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</si>
  <si>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</si>
  <si>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</si>
  <si>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</si>
  <si>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</si>
  <si>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</si>
  <si>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</si>
  <si>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</si>
  <si>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</si>
  <si>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</si>
  <si>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</si>
  <si>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</si>
  <si>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</si>
  <si>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</si>
  <si>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</si>
  <si>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</si>
  <si>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</si>
  <si>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</si>
  <si>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</si>
  <si>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</si>
  <si>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</si>
  <si>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</si>
  <si>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</si>
  <si>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</si>
  <si>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</si>
  <si>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</si>
  <si>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</si>
  <si>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</si>
  <si>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</si>
  <si>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</si>
  <si>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</si>
  <si>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</si>
  <si>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</si>
  <si>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</si>
  <si>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</si>
  <si>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</si>
  <si>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</si>
  <si>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</si>
  <si>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</si>
  <si>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</si>
  <si>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</si>
  <si>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</si>
  <si>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</si>
  <si>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</si>
  <si>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</si>
  <si>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</si>
  <si>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</si>
  <si>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</si>
  <si>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</si>
  <si>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</si>
  <si>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</si>
  <si>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</si>
  <si>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</si>
  <si>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</si>
  <si>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</si>
  <si>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</si>
  <si>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</si>
  <si>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</si>
  <si>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</si>
  <si>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</si>
  <si>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</si>
  <si>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</si>
  <si>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</si>
  <si>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</si>
  <si>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</si>
  <si>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</si>
  <si>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</si>
  <si>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</si>
  <si>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</si>
  <si>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</si>
  <si>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</si>
  <si>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</si>
  <si>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</si>
  <si>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</si>
  <si>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</si>
  <si>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</si>
  <si>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</si>
  <si>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</si>
  <si>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</si>
  <si>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</si>
  <si>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</si>
  <si>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</si>
  <si>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</si>
  <si>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</si>
  <si>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</si>
  <si>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</si>
  <si>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</si>
  <si>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</si>
  <si>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</si>
  <si>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</si>
  <si>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</si>
  <si>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</si>
  <si>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</si>
  <si>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</si>
  <si>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</si>
  <si>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</si>
  <si>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</si>
  <si>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</si>
  <si>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</si>
  <si>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</si>
  <si>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</si>
  <si>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</si>
  <si>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</si>
  <si>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</si>
  <si>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</si>
  <si>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</si>
  <si>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</si>
  <si>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</si>
  <si>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</si>
  <si>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</si>
  <si>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</si>
  <si>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</si>
  <si>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</si>
  <si>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</si>
  <si>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</si>
  <si>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</si>
  <si>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</si>
  <si>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</si>
  <si>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</si>
  <si>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</si>
  <si>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</si>
  <si>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</si>
  <si>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</si>
  <si>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</si>
  <si>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</si>
  <si>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</si>
  <si>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</si>
  <si>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</si>
  <si>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</si>
  <si>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</si>
  <si>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</si>
  <si>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</si>
  <si>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</si>
  <si>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</si>
  <si>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</si>
  <si>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</si>
  <si>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</si>
  <si>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</si>
  <si>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</si>
  <si>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</si>
  <si>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</si>
  <si>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</si>
  <si>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</si>
  <si>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</si>
  <si>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</si>
  <si>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</si>
  <si>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</si>
  <si>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</si>
  <si>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</si>
  <si>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</si>
  <si>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</si>
  <si>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</si>
  <si>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</si>
  <si>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</si>
  <si>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</si>
  <si>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</si>
  <si>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</si>
  <si>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</si>
  <si>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</si>
  <si>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</si>
  <si>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</si>
  <si>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</si>
  <si>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</si>
  <si>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</si>
  <si>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</si>
  <si>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</si>
  <si>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</si>
  <si>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</si>
  <si>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</si>
  <si>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</si>
  <si>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</si>
  <si>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</si>
  <si>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</si>
  <si>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</si>
  <si>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</si>
  <si>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</si>
  <si>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</si>
  <si>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</si>
  <si>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</si>
  <si>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</si>
  <si>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</si>
  <si>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</si>
  <si>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</si>
  <si>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</si>
  <si>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</si>
  <si>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</si>
  <si>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</si>
  <si>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</si>
  <si>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</si>
  <si>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</si>
  <si>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</si>
  <si>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</si>
  <si>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</si>
  <si>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</si>
  <si>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</si>
  <si>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</si>
  <si>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</si>
  <si>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</si>
  <si>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</si>
  <si>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</si>
  <si>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</si>
  <si>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</si>
  <si>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</si>
  <si>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</si>
  <si>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</si>
  <si>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</si>
  <si>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</si>
  <si>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</si>
  <si>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</si>
  <si>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</si>
  <si>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</si>
  <si>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</si>
  <si>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</si>
  <si>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</si>
  <si>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</si>
  <si>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</si>
  <si>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</si>
  <si>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</si>
  <si>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</si>
  <si>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</si>
  <si>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</si>
  <si>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</si>
  <si>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</si>
  <si>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</si>
  <si>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</si>
  <si>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</si>
  <si>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</si>
  <si>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</si>
  <si>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</si>
  <si>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</si>
  <si>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</si>
  <si>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</si>
  <si>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</si>
  <si>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</si>
  <si>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</si>
  <si>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</si>
  <si>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</si>
  <si>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</si>
  <si>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</si>
  <si>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</si>
  <si>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</si>
  <si>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</si>
  <si>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</si>
  <si>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</si>
  <si>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</si>
  <si>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</si>
  <si>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</si>
  <si>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</si>
  <si>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</si>
  <si>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</si>
  <si>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</si>
  <si>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</si>
  <si>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</si>
  <si>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</si>
  <si>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</si>
  <si>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</si>
  <si>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</si>
  <si>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</si>
  <si>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</si>
  <si>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</si>
  <si>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</si>
  <si>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</si>
  <si>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</si>
  <si>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</si>
  <si>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</si>
  <si>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</si>
  <si>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</si>
  <si>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</si>
  <si>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</si>
  <si>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</si>
  <si>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</si>
  <si>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</si>
  <si>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</si>
  <si>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</si>
  <si>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</si>
  <si>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</si>
  <si>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</si>
  <si>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</si>
  <si>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</si>
  <si>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</si>
  <si>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</si>
  <si>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</si>
  <si>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</si>
  <si>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</si>
  <si>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</si>
  <si>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</si>
  <si>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</si>
  <si>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</si>
  <si>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</si>
  <si>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</si>
  <si>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</si>
  <si>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</si>
  <si>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</si>
  <si>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</si>
  <si>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</si>
  <si>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</si>
  <si>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</si>
  <si>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</si>
  <si>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</si>
  <si>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</si>
  <si>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</si>
  <si>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</si>
  <si>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</si>
  <si>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</si>
  <si>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</si>
  <si>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</si>
  <si>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</si>
  <si>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</si>
  <si>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</si>
  <si>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</si>
  <si>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</si>
  <si>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</si>
  <si>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</si>
  <si>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</si>
  <si>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</si>
  <si>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</si>
  <si>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</si>
  <si>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</si>
  <si>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</si>
  <si>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</si>
  <si>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</si>
  <si>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</si>
  <si>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</si>
  <si>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</si>
  <si>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</si>
  <si>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</si>
  <si>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</si>
  <si>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</si>
  <si>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</si>
  <si>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</si>
  <si>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</si>
  <si>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</si>
  <si>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</si>
  <si>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</si>
  <si>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</si>
  <si>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</si>
  <si>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</si>
  <si>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</si>
  <si>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</si>
  <si>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</si>
  <si>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</si>
  <si>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</si>
  <si>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</si>
  <si>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</si>
  <si>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</si>
  <si>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</si>
  <si>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</si>
  <si>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</si>
  <si>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</si>
  <si>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</si>
  <si>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</si>
  <si>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</si>
  <si>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</si>
  <si>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</si>
  <si>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</si>
  <si>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</si>
  <si>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</si>
  <si>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</si>
  <si>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</si>
  <si>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</si>
  <si>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</si>
  <si>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</si>
  <si>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</si>
  <si>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</si>
  <si>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</si>
  <si>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</si>
  <si>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</si>
  <si>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</si>
  <si>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</si>
  <si>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</si>
  <si>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</si>
  <si>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</si>
  <si>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</si>
  <si>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</si>
  <si>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</si>
  <si>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</si>
  <si>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</si>
  <si>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</si>
  <si>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</si>
  <si>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</si>
  <si>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</si>
  <si>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</si>
  <si>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</si>
  <si>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</si>
  <si>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</si>
  <si>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</si>
  <si>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</si>
  <si>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</si>
  <si>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</si>
  <si>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</si>
  <si>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</si>
  <si>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</si>
  <si>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</si>
  <si>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</si>
  <si>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</si>
  <si>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</si>
  <si>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</si>
  <si>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</si>
  <si>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</si>
  <si>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</si>
  <si>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</si>
  <si>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</si>
  <si>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</si>
  <si>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</si>
  <si>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</si>
  <si>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</si>
  <si>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</si>
  <si>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</si>
  <si>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</si>
  <si>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</si>
  <si>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</si>
  <si>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</si>
  <si>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</si>
  <si>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</si>
  <si>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</si>
  <si>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</si>
  <si>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</si>
  <si>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</si>
  <si>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</si>
  <si>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</si>
  <si>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</si>
  <si>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</si>
  <si>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</si>
  <si>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</si>
  <si>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</si>
  <si>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</si>
  <si>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</si>
  <si>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</si>
  <si>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</si>
  <si>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</si>
  <si>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</si>
  <si>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</si>
  <si>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</si>
  <si>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</si>
  <si>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</si>
  <si>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</si>
  <si>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</si>
  <si>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</si>
  <si>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</si>
  <si>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</si>
  <si>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</si>
  <si>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</si>
  <si>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</si>
  <si>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</si>
  <si>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</si>
  <si>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</si>
  <si>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</si>
  <si>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</si>
  <si>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</si>
  <si>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</si>
  <si>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</si>
  <si>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</si>
  <si>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</si>
  <si>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</si>
  <si>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</si>
  <si>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</si>
  <si>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</si>
  <si>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</si>
  <si>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</si>
  <si>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</si>
  <si>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</si>
  <si>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</si>
  <si>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</si>
  <si>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</si>
  <si>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</si>
  <si>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</si>
  <si>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</si>
  <si>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</si>
  <si>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</si>
  <si>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</si>
  <si>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</si>
  <si>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</si>
  <si>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</si>
  <si>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</si>
  <si>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</si>
  <si>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</si>
  <si>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</si>
  <si>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</si>
  <si>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</si>
  <si>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</si>
  <si>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</si>
  <si>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</si>
  <si>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</si>
  <si>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</si>
  <si>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</si>
  <si>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</si>
  <si>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</si>
  <si>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</si>
  <si>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</si>
  <si>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</si>
  <si>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</si>
  <si>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</si>
  <si>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</si>
  <si>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</si>
  <si>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</si>
  <si>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</si>
  <si>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</si>
  <si>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</si>
  <si>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</si>
  <si>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</si>
  <si>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</si>
  <si>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</si>
  <si>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</si>
  <si>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</si>
  <si>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</si>
  <si>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</si>
  <si>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</si>
  <si>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</si>
  <si>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</si>
  <si>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</si>
  <si>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</si>
  <si>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</si>
  <si>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</si>
  <si>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</si>
  <si>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</si>
  <si>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</si>
  <si>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</si>
  <si>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</si>
  <si>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</si>
  <si>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</si>
  <si>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</si>
  <si>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</si>
  <si>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</si>
  <si>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</si>
  <si>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</si>
  <si>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</si>
  <si>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</si>
  <si>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</si>
  <si>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</si>
  <si>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</si>
  <si>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</si>
  <si>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</si>
  <si>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</si>
  <si>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</si>
  <si>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</si>
  <si>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</si>
  <si>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</si>
  <si>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</si>
  <si>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</si>
  <si>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</si>
  <si>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</si>
  <si>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</si>
  <si>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</si>
  <si>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</si>
  <si>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</si>
  <si>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</si>
  <si>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</si>
  <si>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</si>
  <si>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</si>
  <si>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</si>
  <si>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</si>
  <si>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</si>
  <si>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</si>
  <si>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</si>
  <si>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</si>
  <si>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</si>
  <si>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</si>
  <si>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</si>
  <si>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</si>
  <si>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</si>
  <si>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</si>
  <si>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</si>
  <si>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</si>
  <si>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</si>
  <si>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</si>
  <si>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</si>
  <si>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</si>
  <si>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</si>
  <si>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</si>
  <si>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</si>
  <si>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</si>
  <si>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</si>
  <si>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</si>
  <si>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</si>
  <si>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</si>
  <si>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</si>
  <si>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</si>
  <si>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</si>
  <si>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</si>
  <si>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</si>
  <si>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</si>
  <si>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</si>
  <si>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</si>
  <si>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</si>
  <si>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</si>
  <si>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</si>
  <si>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</si>
  <si>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</si>
  <si>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</si>
  <si>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</si>
  <si>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</si>
  <si>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</si>
  <si>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</si>
  <si>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</si>
  <si>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</si>
  <si>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</si>
  <si>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</si>
  <si>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</si>
  <si>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</si>
  <si>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</si>
  <si>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</si>
  <si>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</si>
  <si>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</si>
  <si>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</si>
  <si>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</si>
  <si>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</si>
  <si>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</si>
  <si>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</si>
  <si>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</si>
  <si>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</si>
  <si>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</si>
  <si>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</si>
  <si>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</si>
  <si>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</si>
  <si>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</si>
  <si>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</si>
  <si>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</si>
  <si>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</si>
  <si>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</si>
  <si>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</si>
  <si>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</si>
  <si>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</si>
  <si>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</si>
  <si>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</si>
  <si>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</si>
  <si>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</si>
  <si>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</si>
  <si>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</si>
  <si>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</si>
  <si>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</si>
  <si>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</si>
  <si>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</si>
  <si>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</si>
  <si>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</si>
  <si>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</si>
  <si>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</si>
  <si>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</si>
  <si>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</si>
  <si>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</si>
  <si>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</si>
  <si>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</si>
  <si>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</si>
  <si>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</si>
  <si>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</si>
  <si>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</si>
  <si>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</si>
  <si>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</si>
  <si>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</si>
  <si>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</si>
  <si>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</si>
  <si>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</si>
  <si>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</si>
  <si>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</si>
  <si>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</si>
  <si>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</si>
  <si>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</si>
  <si>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</si>
  <si>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</si>
  <si>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</si>
  <si>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</si>
  <si>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</si>
  <si>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</si>
  <si>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</si>
  <si>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</si>
  <si>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</si>
  <si>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</si>
  <si>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</si>
  <si>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</si>
  <si>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</si>
  <si>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</si>
  <si>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</si>
  <si>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</si>
  <si>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</si>
  <si>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</si>
  <si>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</si>
  <si>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</si>
  <si>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</si>
  <si>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</si>
  <si>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</si>
  <si>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</si>
  <si>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</si>
  <si>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</si>
  <si>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</si>
  <si>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</si>
  <si>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</si>
  <si>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</si>
  <si>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</si>
  <si>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</si>
  <si>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</si>
  <si>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</si>
  <si>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</si>
  <si>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</si>
  <si>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</si>
  <si>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</si>
  <si>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</si>
  <si>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</si>
  <si>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</si>
  <si>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</si>
  <si>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</si>
  <si>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</si>
  <si>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</si>
  <si>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</si>
  <si>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</si>
  <si>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</si>
  <si>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</si>
  <si>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</si>
  <si>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</si>
  <si>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</si>
  <si>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</si>
  <si>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</si>
  <si>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</si>
  <si>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</si>
  <si>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</si>
  <si>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</si>
  <si>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</si>
  <si>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</si>
  <si>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</si>
  <si>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</si>
  <si>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</si>
  <si>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</si>
  <si>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</si>
  <si>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</si>
  <si>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</si>
  <si>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</si>
  <si>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</si>
  <si>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</si>
  <si>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</si>
  <si>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</si>
  <si>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</si>
  <si>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</si>
  <si>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</si>
  <si>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</si>
  <si>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</si>
  <si>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</si>
  <si>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</si>
  <si>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</si>
  <si>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</si>
  <si>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</si>
  <si>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</si>
  <si>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</si>
  <si>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</si>
  <si>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</si>
  <si>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</si>
  <si>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</si>
  <si>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</si>
  <si>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</si>
  <si>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</si>
  <si>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</si>
  <si>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</si>
  <si>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</si>
  <si>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</si>
  <si>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</si>
  <si>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</si>
  <si>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</si>
  <si>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</si>
  <si>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</si>
  <si>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</si>
  <si>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</si>
  <si>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</si>
  <si>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</si>
  <si>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</si>
  <si>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</si>
  <si>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</si>
  <si>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</si>
  <si>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</si>
  <si>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</si>
  <si>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</si>
  <si>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</si>
  <si>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</si>
  <si>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</si>
  <si>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</si>
  <si>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</si>
  <si>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</si>
  <si>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</si>
  <si>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</si>
  <si>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</si>
  <si>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</si>
  <si>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</si>
  <si>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</si>
  <si>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</si>
  <si>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</si>
  <si>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</si>
  <si>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</si>
  <si>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</si>
  <si>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</si>
  <si>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</si>
  <si>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</si>
  <si>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</si>
  <si>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</si>
  <si>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</si>
  <si>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</si>
  <si>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</si>
  <si>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</si>
  <si>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</si>
  <si>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</si>
  <si>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</si>
  <si>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</si>
  <si>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</si>
  <si>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</si>
  <si>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</si>
  <si>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</si>
  <si>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</si>
  <si>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</si>
  <si>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</si>
  <si>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</si>
  <si>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</si>
  <si>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</si>
  <si>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</si>
  <si>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</si>
  <si>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</si>
  <si>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</si>
  <si>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</si>
  <si>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</si>
  <si>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</si>
  <si>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</si>
  <si>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</si>
  <si>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</si>
  <si>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</si>
  <si>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</si>
  <si>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</si>
  <si>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</si>
  <si>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</si>
  <si>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</si>
  <si>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</si>
  <si>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</si>
  <si>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</si>
  <si>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</si>
  <si>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</si>
  <si>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</si>
  <si>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</si>
  <si>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</si>
  <si>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</si>
  <si>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</si>
  <si>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</si>
  <si>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</si>
  <si>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</si>
  <si>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</si>
  <si>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</si>
  <si>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</si>
  <si>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</si>
  <si>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</si>
  <si>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</si>
  <si>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</si>
  <si>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</si>
  <si>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</si>
  <si>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</si>
  <si>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</si>
  <si>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</si>
  <si>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</si>
  <si>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</si>
  <si>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</si>
  <si>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</si>
  <si>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</si>
  <si>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</si>
  <si>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</si>
  <si>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</si>
  <si>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</si>
  <si>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</si>
  <si>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</si>
  <si>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</si>
  <si>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</si>
  <si>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</si>
  <si>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</si>
  <si>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</si>
  <si>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</si>
  <si>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</si>
  <si>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</si>
  <si>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</si>
  <si>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</si>
  <si>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</si>
  <si>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</si>
  <si>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</si>
  <si>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</si>
  <si>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</si>
  <si>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</si>
  <si>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</si>
  <si>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</si>
  <si>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</si>
  <si>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</si>
  <si>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</si>
  <si>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</si>
  <si>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</si>
  <si>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</si>
  <si>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</si>
  <si>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</si>
  <si>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</si>
  <si>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</si>
  <si>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</si>
  <si>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</si>
  <si>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</si>
  <si>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</si>
  <si>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</si>
  <si>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</si>
  <si>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</si>
  <si>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</si>
  <si>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</si>
  <si>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</si>
  <si>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</si>
  <si>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</si>
  <si>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</si>
  <si>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</si>
  <si>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</si>
  <si>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</si>
  <si>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</si>
  <si>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</si>
  <si>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</si>
  <si>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</si>
  <si>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</si>
  <si>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</si>
  <si>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</si>
  <si>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</si>
  <si>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</si>
  <si>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</si>
  <si>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</si>
  <si>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</si>
  <si>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</si>
  <si>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</si>
  <si>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</si>
  <si>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</si>
  <si>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</si>
  <si>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</si>
  <si>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</si>
  <si>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</si>
  <si>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</si>
  <si>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</si>
  <si>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</si>
  <si>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</si>
  <si>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</si>
  <si>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</si>
  <si>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</si>
  <si>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</si>
  <si>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</si>
  <si>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</si>
  <si>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</si>
  <si>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</si>
  <si>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</si>
  <si>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</si>
  <si>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</si>
  <si>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</si>
  <si>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</si>
  <si>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</si>
  <si>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</si>
  <si>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</si>
  <si>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</si>
  <si>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</si>
  <si>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</si>
  <si>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</si>
  <si>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</si>
  <si>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</si>
  <si>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</si>
  <si>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</si>
  <si>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</si>
  <si>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</si>
  <si>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</si>
  <si>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</si>
  <si>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</si>
  <si>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</si>
  <si>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</si>
  <si>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</si>
  <si>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</si>
  <si>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</si>
  <si>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</si>
  <si>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</si>
  <si>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</si>
  <si>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</si>
  <si>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</si>
  <si>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</si>
  <si>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</si>
  <si>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</si>
  <si>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</si>
  <si>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</si>
  <si>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</si>
  <si>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</si>
  <si>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</si>
  <si>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</si>
  <si>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</si>
  <si>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</si>
  <si>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</si>
  <si>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</si>
  <si>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</si>
  <si>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</si>
  <si>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</si>
  <si>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</si>
  <si>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</si>
  <si>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</si>
  <si>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</si>
  <si>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</si>
  <si>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</si>
  <si>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</si>
  <si>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</si>
  <si>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</si>
  <si>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</si>
  <si>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</si>
  <si>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</si>
  <si>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</si>
  <si>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</si>
  <si>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</si>
  <si>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</si>
  <si>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</si>
  <si>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</si>
  <si>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</si>
  <si>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</si>
  <si>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</si>
  <si>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</si>
  <si>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</si>
  <si>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</si>
  <si>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</si>
  <si>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</si>
  <si>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</si>
  <si>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</si>
  <si>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</si>
  <si>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</si>
  <si>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</si>
  <si>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</si>
  <si>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</si>
  <si>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</si>
  <si>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</si>
  <si>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</si>
  <si>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</si>
  <si>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</si>
  <si>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</si>
  <si>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</si>
  <si>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</si>
  <si>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</si>
  <si>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</si>
  <si>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</si>
  <si>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</si>
  <si>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</si>
  <si>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</si>
  <si>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</si>
  <si>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</si>
  <si>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</si>
  <si>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</si>
  <si>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</si>
  <si>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</si>
  <si>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</si>
  <si>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</si>
  <si>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</si>
  <si>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</si>
  <si>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</si>
  <si>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</si>
  <si>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</si>
  <si>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</si>
  <si>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</si>
  <si>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</si>
  <si>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</si>
  <si>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</si>
  <si>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</si>
  <si>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</si>
  <si>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</si>
  <si>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</si>
  <si>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</si>
  <si>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</si>
  <si>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</si>
  <si>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</si>
  <si>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</si>
  <si>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</si>
  <si>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</si>
  <si>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</si>
  <si>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</si>
  <si>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</si>
  <si>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</si>
  <si>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</si>
  <si>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</si>
  <si>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</si>
  <si>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</si>
  <si>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</si>
  <si>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</si>
  <si>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</si>
  <si>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</si>
  <si>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</si>
  <si>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</si>
  <si>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</si>
  <si>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</si>
  <si>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</si>
  <si>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</si>
  <si>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</si>
  <si>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</si>
  <si>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</si>
  <si>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</si>
  <si>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</si>
  <si>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</si>
  <si>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</si>
  <si>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</si>
  <si>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</si>
  <si>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</si>
  <si>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</si>
  <si>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</si>
  <si>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</si>
  <si>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</si>
  <si>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</si>
  <si>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</si>
  <si>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</si>
  <si>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</si>
  <si>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</si>
  <si>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</si>
  <si>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</si>
  <si>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</si>
  <si>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</si>
  <si>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</si>
  <si>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</si>
  <si>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</si>
  <si>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</si>
  <si>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</si>
  <si>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</si>
  <si>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</si>
  <si>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</si>
  <si>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</si>
  <si>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</si>
  <si>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</si>
  <si>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</si>
  <si>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</si>
  <si>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</si>
  <si>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</si>
  <si>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</si>
  <si>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</si>
  <si>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</si>
  <si>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</si>
  <si>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</si>
  <si>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</si>
  <si>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</si>
  <si>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</si>
  <si>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</si>
  <si>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</si>
  <si>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</si>
  <si>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</si>
  <si>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</si>
  <si>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</si>
  <si>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</si>
  <si>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</si>
  <si>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</si>
  <si>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</si>
  <si>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</si>
  <si>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</si>
  <si>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</si>
  <si>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</si>
  <si>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</si>
  <si>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</si>
  <si>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</si>
  <si>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</si>
  <si>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</si>
  <si>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</si>
  <si>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</si>
  <si>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</si>
  <si>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</si>
  <si>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</si>
  <si>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</si>
  <si>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</si>
  <si>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</si>
  <si>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</si>
  <si>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</si>
  <si>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</si>
  <si>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</si>
  <si>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</si>
  <si>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</si>
  <si>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</si>
  <si>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</si>
  <si>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</si>
  <si>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</si>
  <si>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</si>
  <si>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</si>
  <si>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</si>
  <si>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</si>
  <si>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</si>
  <si>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</si>
  <si>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</si>
  <si>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</si>
  <si>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</si>
  <si>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</si>
  <si>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</si>
  <si>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</si>
  <si>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</si>
  <si>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</si>
  <si>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</si>
  <si>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</si>
  <si>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</si>
  <si>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</si>
  <si>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</si>
  <si>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</si>
  <si>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</si>
  <si>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</si>
  <si>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</si>
  <si>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</si>
  <si>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</si>
  <si>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</si>
  <si>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</si>
  <si>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</si>
  <si>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</si>
  <si>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</si>
  <si>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</si>
  <si>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</si>
  <si>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</si>
  <si>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</si>
  <si>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</si>
  <si>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</si>
  <si>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</si>
  <si>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</si>
  <si>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</si>
  <si>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</si>
  <si>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</si>
  <si>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</si>
  <si>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</si>
  <si>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</si>
  <si>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</si>
  <si>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</si>
  <si>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</si>
  <si>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</si>
  <si>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</si>
  <si>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</si>
  <si>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</si>
  <si>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</si>
  <si>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</si>
  <si>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</si>
  <si>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</si>
  <si>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</si>
  <si>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</si>
  <si>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</si>
  <si>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</si>
  <si>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</si>
  <si>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</si>
  <si>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</si>
  <si>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</si>
  <si>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</si>
  <si>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</si>
  <si>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</si>
  <si>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</si>
  <si>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</si>
  <si>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</si>
  <si>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</si>
  <si>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</si>
  <si>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</si>
  <si>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</si>
  <si>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</si>
  <si>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</si>
  <si>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</si>
  <si>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</si>
  <si>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</si>
  <si>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</si>
  <si>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</si>
  <si>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</si>
  <si>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</si>
  <si>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</si>
  <si>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</si>
  <si>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</si>
  <si>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</si>
  <si>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</si>
  <si>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</si>
  <si>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</si>
  <si>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</si>
  <si>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</si>
  <si>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</si>
  <si>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</si>
  <si>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</si>
  <si>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</si>
  <si>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</si>
  <si>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</si>
  <si>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</si>
  <si>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</si>
  <si>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</si>
  <si>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</si>
  <si>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</si>
  <si>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</si>
  <si>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</si>
  <si>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</si>
  <si>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</si>
  <si>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</si>
  <si>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</si>
  <si>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</si>
  <si>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</si>
  <si>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</si>
  <si>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</si>
  <si>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</si>
  <si>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</si>
  <si>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</si>
  <si>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</si>
  <si>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</si>
  <si>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</si>
  <si>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</si>
  <si>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</si>
  <si>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</si>
  <si>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</si>
  <si>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</si>
  <si>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</si>
  <si>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</si>
  <si>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</si>
  <si>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</si>
  <si>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</si>
  <si>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</si>
  <si>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</si>
  <si>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</si>
  <si>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</si>
  <si>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</si>
  <si>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</si>
  <si>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</si>
  <si>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</si>
  <si>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</si>
  <si>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</si>
  <si>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</si>
  <si>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</si>
  <si>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</si>
  <si>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</si>
  <si>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</si>
  <si>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</si>
  <si>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</si>
  <si>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</si>
  <si>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</si>
  <si>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</si>
  <si>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</si>
  <si>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</si>
  <si>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</si>
  <si>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</si>
  <si>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</si>
  <si>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</si>
  <si>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</si>
  <si>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</si>
  <si>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</si>
  <si>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</si>
  <si>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</si>
  <si>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</si>
  <si>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</si>
  <si>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</si>
  <si>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</si>
  <si>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</si>
  <si>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</si>
  <si>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</si>
  <si>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</si>
  <si>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</si>
  <si>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</si>
  <si>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</si>
  <si>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</si>
  <si>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</si>
  <si>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</si>
  <si>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</si>
  <si>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</si>
  <si>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</si>
  <si>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</si>
  <si>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</si>
  <si>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</si>
  <si>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</si>
  <si>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</si>
  <si>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</si>
  <si>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</si>
  <si>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</si>
  <si>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</si>
  <si>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</si>
  <si>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</si>
  <si>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</si>
  <si>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</si>
  <si>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</si>
  <si>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</si>
  <si>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</si>
  <si>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</si>
  <si>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</si>
  <si>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</si>
  <si>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</si>
  <si>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</si>
  <si>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</si>
  <si>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</si>
  <si>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</si>
  <si>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</si>
  <si>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</si>
  <si>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</si>
  <si>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</si>
  <si>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</si>
  <si>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</si>
  <si>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</si>
  <si>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</si>
  <si>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</si>
  <si>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</si>
  <si>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</si>
  <si>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</si>
  <si>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</si>
  <si>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</si>
  <si>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</si>
  <si>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</si>
  <si>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</si>
  <si>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</si>
  <si>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</si>
  <si>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</si>
  <si>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</si>
  <si>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</si>
  <si>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</si>
  <si>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</si>
  <si>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</si>
  <si>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</si>
  <si>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</si>
  <si>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</si>
  <si>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</si>
  <si>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</si>
  <si>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</si>
  <si>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</si>
  <si>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</si>
  <si>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</si>
  <si>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</si>
  <si>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</si>
  <si>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</si>
  <si>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</si>
  <si>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</si>
  <si>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</si>
  <si>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</si>
  <si>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</si>
  <si>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</si>
  <si>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</si>
  <si>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</si>
  <si>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</si>
  <si>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</si>
  <si>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</si>
  <si>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</si>
  <si>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</si>
  <si>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</si>
  <si>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</si>
  <si>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</si>
  <si>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</si>
  <si>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</si>
  <si>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</si>
  <si>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</si>
  <si>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</si>
  <si>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</si>
  <si>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</si>
  <si>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</si>
  <si>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</si>
  <si>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</si>
  <si>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</si>
  <si>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</si>
  <si>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</si>
  <si>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</si>
  <si>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</si>
  <si>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</si>
  <si>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</si>
  <si>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</si>
  <si>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</si>
  <si>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</si>
  <si>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</si>
  <si>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</si>
  <si>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</si>
  <si>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</si>
  <si>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</si>
  <si>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</si>
  <si>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</si>
  <si>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</si>
  <si>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</si>
  <si>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</si>
  <si>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</si>
  <si>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</si>
  <si>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</si>
  <si>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</si>
  <si>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</si>
  <si>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</si>
  <si>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</si>
  <si>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</si>
  <si>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</si>
  <si>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</si>
  <si>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</si>
  <si>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</si>
  <si>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</si>
  <si>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</si>
  <si>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</si>
  <si>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</si>
  <si>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</si>
  <si>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</si>
  <si>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</si>
  <si>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</si>
  <si>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</si>
  <si>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</si>
  <si>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</si>
  <si>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</si>
  <si>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</si>
  <si>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</si>
  <si>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</si>
  <si>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</si>
  <si>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</si>
  <si>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</si>
  <si>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</si>
  <si>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</si>
  <si>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</si>
  <si>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</si>
  <si>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</si>
  <si>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</si>
  <si>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</si>
  <si>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</si>
  <si>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</si>
  <si>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</si>
  <si>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</si>
  <si>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</si>
  <si>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</si>
  <si>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</si>
  <si>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</si>
  <si>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</si>
  <si>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</si>
  <si>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</si>
  <si>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</si>
  <si>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</si>
  <si>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</si>
  <si>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</si>
  <si>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</si>
  <si>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</si>
  <si>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</si>
  <si>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</si>
  <si>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</si>
  <si>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</si>
  <si>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</si>
  <si>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</si>
  <si>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</si>
  <si>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</si>
  <si>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</si>
  <si>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</si>
  <si>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</si>
  <si>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</si>
  <si>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</si>
  <si>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</si>
  <si>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</si>
  <si>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</si>
  <si>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</si>
  <si>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</si>
  <si>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</si>
  <si>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</si>
  <si>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</si>
  <si>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</si>
  <si>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</si>
  <si>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</si>
  <si>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</si>
  <si>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</si>
  <si>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</si>
  <si>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</si>
  <si>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</si>
  <si>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</si>
  <si>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</si>
  <si>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</si>
  <si>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</si>
  <si>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</si>
  <si>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</si>
  <si>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</si>
  <si>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</si>
  <si>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</si>
  <si>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</si>
  <si>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</si>
  <si>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</si>
  <si>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</si>
  <si>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</si>
  <si>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</si>
  <si>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</si>
  <si>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</si>
  <si>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</si>
  <si>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</si>
  <si>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</si>
  <si>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</si>
  <si>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</si>
  <si>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</si>
  <si>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</si>
  <si>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</si>
  <si>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</si>
  <si>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</si>
  <si>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</si>
  <si>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</si>
  <si>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</si>
  <si>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</si>
  <si>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</si>
  <si>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</si>
  <si>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</si>
  <si>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</si>
  <si>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</si>
  <si>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</si>
  <si>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</si>
  <si>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</si>
  <si>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</si>
  <si>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</si>
  <si>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</si>
  <si>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</si>
  <si>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</si>
  <si>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</si>
  <si>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</si>
  <si>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</si>
  <si>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</si>
  <si>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</si>
  <si>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</si>
  <si>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</si>
  <si>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</si>
  <si>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</si>
  <si>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</si>
  <si>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</si>
  <si>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</si>
  <si>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</si>
  <si>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</si>
  <si>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</si>
  <si>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</si>
  <si>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</si>
  <si>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</si>
  <si>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</si>
  <si>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</si>
  <si>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</si>
  <si>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</si>
  <si>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</si>
  <si>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</si>
  <si>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</si>
  <si>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</si>
  <si>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</si>
  <si>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</si>
  <si>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</si>
  <si>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</si>
  <si>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</si>
  <si>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</si>
  <si>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</si>
  <si>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</si>
  <si>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</si>
  <si>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</si>
  <si>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</si>
  <si>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</si>
  <si>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</si>
  <si>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</si>
  <si>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</si>
  <si>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</si>
  <si>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</si>
  <si>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</si>
  <si>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</si>
  <si>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</si>
  <si>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</si>
  <si>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</si>
  <si>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</si>
  <si>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</si>
  <si>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</si>
  <si>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</si>
  <si>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</si>
  <si>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</si>
  <si>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</si>
  <si>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</si>
  <si>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</si>
  <si>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</si>
  <si>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</si>
  <si>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</si>
  <si>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</si>
  <si>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</si>
  <si>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</si>
  <si>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</si>
  <si>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</si>
  <si>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</si>
  <si>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</si>
  <si>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</si>
  <si>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</si>
  <si>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</si>
  <si>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</si>
  <si>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</si>
  <si>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</si>
  <si>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</si>
  <si>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</si>
  <si>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</si>
  <si>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</si>
  <si>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</si>
  <si>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</si>
  <si>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</si>
  <si>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</si>
  <si>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</si>
  <si>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</si>
  <si>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</si>
  <si>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</si>
  <si>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</si>
  <si>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</si>
  <si>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</si>
  <si>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</si>
  <si>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</si>
  <si>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</si>
  <si>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</si>
  <si>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</si>
  <si>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</si>
  <si>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</si>
  <si>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</si>
  <si>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</si>
  <si>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</si>
  <si>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</si>
  <si>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</si>
  <si>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</si>
  <si>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</si>
  <si>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</si>
  <si>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</si>
  <si>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</si>
  <si>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</si>
  <si>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</si>
  <si>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</si>
  <si>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</si>
  <si>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</si>
  <si>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</si>
  <si>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</si>
  <si>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</si>
  <si>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</si>
  <si>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</si>
  <si>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</si>
  <si>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</si>
  <si>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</si>
  <si>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</si>
  <si>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</si>
  <si>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</si>
  <si>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</si>
  <si>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</si>
  <si>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</si>
  <si>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</si>
  <si>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</si>
  <si>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</si>
  <si>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</si>
  <si>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</si>
  <si>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</si>
  <si>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</si>
  <si>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</si>
  <si>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</si>
  <si>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</si>
  <si>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</si>
  <si>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</si>
  <si>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</si>
  <si>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</si>
  <si>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</si>
  <si>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</si>
  <si>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</si>
  <si>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</si>
  <si>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</si>
  <si>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</si>
  <si>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</si>
  <si>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</si>
  <si>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</si>
  <si>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</si>
  <si>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</si>
  <si>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</si>
  <si>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</si>
  <si>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</si>
  <si>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</si>
  <si>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</si>
  <si>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</si>
  <si>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</si>
  <si>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</si>
  <si>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</si>
  <si>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</si>
  <si>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</si>
  <si>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</si>
  <si>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</si>
  <si>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</si>
  <si>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</si>
  <si>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</si>
  <si>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</si>
  <si>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</si>
  <si>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</si>
  <si>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</si>
  <si>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</si>
  <si>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</si>
  <si>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</si>
  <si>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</si>
  <si>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</si>
  <si>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</si>
  <si>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</si>
  <si>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</si>
  <si>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</si>
  <si>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</si>
  <si>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</si>
  <si>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</si>
  <si>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</si>
  <si>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</si>
  <si>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</si>
  <si>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</si>
  <si>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</si>
  <si>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</si>
  <si>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</si>
  <si>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</si>
  <si>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</si>
  <si>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</si>
  <si>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</si>
  <si>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</si>
  <si>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</si>
  <si>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</si>
  <si>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</si>
  <si>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</si>
  <si>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</si>
  <si>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</si>
  <si>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</si>
  <si>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</si>
  <si>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</si>
  <si>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</si>
  <si>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</si>
  <si>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</si>
  <si>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</si>
  <si>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</si>
  <si>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</si>
  <si>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</si>
  <si>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</si>
  <si>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</si>
  <si>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</si>
  <si>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</si>
  <si>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</si>
  <si>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</si>
  <si>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</si>
  <si>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</si>
  <si>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</si>
  <si>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</si>
  <si>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</si>
  <si>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</si>
  <si>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</si>
  <si>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</si>
  <si>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</si>
  <si>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</si>
  <si>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</si>
  <si>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</si>
  <si>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</si>
  <si>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</si>
  <si>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</si>
  <si>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</si>
  <si>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</si>
  <si>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</si>
  <si>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</si>
  <si>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</si>
  <si>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</si>
  <si>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</si>
  <si>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</si>
  <si>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</si>
  <si>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</si>
  <si>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</si>
  <si>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</si>
  <si>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</si>
  <si>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</si>
  <si>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</si>
  <si>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</si>
  <si>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</si>
  <si>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</si>
  <si>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</si>
  <si>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</si>
  <si>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</si>
  <si>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</si>
  <si>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</si>
  <si>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</si>
  <si>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</si>
  <si>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</si>
  <si>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</si>
  <si>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</si>
  <si>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</si>
  <si>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</si>
  <si>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</si>
  <si>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</si>
  <si>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</si>
  <si>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</si>
  <si>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</si>
  <si>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</si>
  <si>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</si>
  <si>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</si>
  <si>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</si>
  <si>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</si>
  <si>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</si>
  <si>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</si>
  <si>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</si>
  <si>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</si>
  <si>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</si>
  <si>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</si>
  <si>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</si>
  <si>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</si>
  <si>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</si>
  <si>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</si>
  <si>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</si>
  <si>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</si>
  <si>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</si>
  <si>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</si>
  <si>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</si>
  <si>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</si>
  <si>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</si>
  <si>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</si>
  <si>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</si>
  <si>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</si>
  <si>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</si>
  <si>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</si>
  <si>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</si>
  <si>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</si>
  <si>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</si>
  <si>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</si>
  <si>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</si>
  <si>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</si>
  <si>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</si>
  <si>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</si>
  <si>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</si>
  <si>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</si>
  <si>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</si>
  <si>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</si>
  <si>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</si>
  <si>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</si>
  <si>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</si>
  <si>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</si>
  <si>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</si>
  <si>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</si>
  <si>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</si>
  <si>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</si>
  <si>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</si>
  <si>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</si>
  <si>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</si>
  <si>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</si>
  <si>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</si>
  <si>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</si>
  <si>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</si>
  <si>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</si>
  <si>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</si>
  <si>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</si>
  <si>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</si>
  <si>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</si>
  <si>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</si>
  <si>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</si>
  <si>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</si>
  <si>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</si>
  <si>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</si>
  <si>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</si>
  <si>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</si>
  <si>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</si>
  <si>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</si>
  <si>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</si>
  <si>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</si>
  <si>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</si>
  <si>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</si>
  <si>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</si>
  <si>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</si>
  <si>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</si>
  <si>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</si>
  <si>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</si>
  <si>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</si>
  <si>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</si>
  <si>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</si>
  <si>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</si>
  <si>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</si>
  <si>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</si>
  <si>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</si>
  <si>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</si>
  <si>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</si>
  <si>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</si>
  <si>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</si>
  <si>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</si>
  <si>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</si>
  <si>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</si>
  <si>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</si>
  <si>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</si>
  <si>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</si>
  <si>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</si>
  <si>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</si>
  <si>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</si>
  <si>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</si>
  <si>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</si>
  <si>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</si>
  <si>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</si>
  <si>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</si>
  <si>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</si>
  <si>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</si>
  <si>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</si>
  <si>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</si>
  <si>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</si>
  <si>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</si>
  <si>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</si>
  <si>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</si>
  <si>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</si>
  <si>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</si>
  <si>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</si>
  <si>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</si>
  <si>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</si>
  <si>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</si>
  <si>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</si>
  <si>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</si>
  <si>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</si>
  <si>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</si>
  <si>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</si>
  <si>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</si>
  <si>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</si>
  <si>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</si>
  <si>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</si>
  <si>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</si>
  <si>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</si>
  <si>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</si>
  <si>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</si>
  <si>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</si>
  <si>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</si>
  <si>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</si>
  <si>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</si>
  <si>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</si>
  <si>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</si>
  <si>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</si>
  <si>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</si>
  <si>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</si>
  <si>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</si>
  <si>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</si>
  <si>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</si>
  <si>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</si>
  <si>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</si>
  <si>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</si>
  <si>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</si>
  <si>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</si>
  <si>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</si>
  <si>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</si>
  <si>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</si>
  <si>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</si>
  <si>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</si>
  <si>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</si>
  <si>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</si>
  <si>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</si>
  <si>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</si>
  <si>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</si>
  <si>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</si>
  <si>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</si>
  <si>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</si>
  <si>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</si>
  <si>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</si>
  <si>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</si>
  <si>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</si>
  <si>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</si>
  <si>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</si>
  <si>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</si>
  <si>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</si>
  <si>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</si>
  <si>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</si>
  <si>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</si>
  <si>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</si>
  <si>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</si>
  <si>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</si>
  <si>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</si>
  <si>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</si>
  <si>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</si>
  <si>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</si>
  <si>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</si>
  <si>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</si>
  <si>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</si>
  <si>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</si>
  <si>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</si>
  <si>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</si>
  <si>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</si>
  <si>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</si>
  <si>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</si>
  <si>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</si>
  <si>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</si>
  <si>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</si>
  <si>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</si>
  <si>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</si>
  <si>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</si>
  <si>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</si>
  <si>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</si>
  <si>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</si>
  <si>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</si>
  <si>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</si>
  <si>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</si>
  <si>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</si>
  <si>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</si>
  <si>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</si>
  <si>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</si>
  <si>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</si>
  <si>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</si>
  <si>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</si>
  <si>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</si>
  <si>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</si>
  <si>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</si>
  <si>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</si>
  <si>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</si>
  <si>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</si>
  <si>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</si>
  <si>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</si>
  <si>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</si>
  <si>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</si>
  <si>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</si>
  <si>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</si>
  <si>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</si>
  <si>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</si>
  <si>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</si>
  <si>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</si>
  <si>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</si>
  <si>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</si>
  <si>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</si>
  <si>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</si>
  <si>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</si>
  <si>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</si>
  <si>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</si>
  <si>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</si>
  <si>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</si>
  <si>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</si>
  <si>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</si>
  <si>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</si>
  <si>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</si>
  <si>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</si>
  <si>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</si>
  <si>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</si>
  <si>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</si>
  <si>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</si>
  <si>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</si>
  <si>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</si>
  <si>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</si>
  <si>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</si>
  <si>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</si>
  <si>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</si>
  <si>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</si>
  <si>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</si>
  <si>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</si>
  <si>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</si>
  <si>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</si>
  <si>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</si>
  <si>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</si>
  <si>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</si>
  <si>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</si>
  <si>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</si>
  <si>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</si>
  <si>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</si>
  <si>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</si>
  <si>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</si>
  <si>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</si>
  <si>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</si>
  <si>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</si>
  <si>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</si>
  <si>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</si>
  <si>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</si>
  <si>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</si>
  <si>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</si>
  <si>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</si>
  <si>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</si>
  <si>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</si>
  <si>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</si>
  <si>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</si>
  <si>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</si>
  <si>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</si>
  <si>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</si>
  <si>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</si>
  <si>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</si>
  <si>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</si>
  <si>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</si>
  <si>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</si>
  <si>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</si>
  <si>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</si>
  <si>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</si>
  <si>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</si>
  <si>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</si>
  <si>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</si>
  <si>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</si>
  <si>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</si>
  <si>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</si>
  <si>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</si>
  <si>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</si>
  <si>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</si>
  <si>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</si>
  <si>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</si>
  <si>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</si>
  <si>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</si>
  <si>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</si>
  <si>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</si>
  <si>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</si>
  <si>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</si>
  <si>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</si>
  <si>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</si>
  <si>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</si>
  <si>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</si>
  <si>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</si>
  <si>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</si>
  <si>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</si>
  <si>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</si>
  <si>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</si>
  <si>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</si>
  <si>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</si>
  <si>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</si>
  <si>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</si>
  <si>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</si>
  <si>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</si>
  <si>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</si>
  <si>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</si>
  <si>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</si>
  <si>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</si>
  <si>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</si>
  <si>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</si>
  <si>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</si>
  <si>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</si>
  <si>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</si>
  <si>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</si>
  <si>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</si>
  <si>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</si>
  <si>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</si>
  <si>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</si>
  <si>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</si>
  <si>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</si>
  <si>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</si>
  <si>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</si>
  <si>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</si>
  <si>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</si>
  <si>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</si>
  <si>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</si>
  <si>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</si>
  <si>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</si>
  <si>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</si>
  <si>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</si>
  <si>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</si>
  <si>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</si>
  <si>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</si>
  <si>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</si>
  <si>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</si>
  <si>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</si>
  <si>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</si>
  <si>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</si>
  <si>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</si>
  <si>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</si>
  <si>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</si>
  <si>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</si>
  <si>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</si>
  <si>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</si>
  <si>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</si>
  <si>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</si>
  <si>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</si>
  <si>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</si>
  <si>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</si>
  <si>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</si>
  <si>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</si>
  <si>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</si>
  <si>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</si>
  <si>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</si>
  <si>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</si>
  <si>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</si>
  <si>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</si>
  <si>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</si>
  <si>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</si>
  <si>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</si>
  <si>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</si>
  <si>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</si>
  <si>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</si>
  <si>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</si>
  <si>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</si>
  <si>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</si>
  <si>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</si>
  <si>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</si>
  <si>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</si>
  <si>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</si>
  <si>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</si>
  <si>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</si>
  <si>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</si>
  <si>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</si>
  <si>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</si>
  <si>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</si>
  <si>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</si>
  <si>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</si>
  <si>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</si>
  <si>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</si>
  <si>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</si>
  <si>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</si>
  <si>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</si>
  <si>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</si>
  <si>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</si>
  <si>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</si>
  <si>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</si>
  <si>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</si>
  <si>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</si>
  <si>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</si>
  <si>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</si>
  <si>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</si>
  <si>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</si>
  <si>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</si>
  <si>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</si>
  <si>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</si>
  <si>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</si>
  <si>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</si>
  <si>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</si>
  <si>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</si>
  <si>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</si>
  <si>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</si>
  <si>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</si>
  <si>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</si>
  <si>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</si>
  <si>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</si>
  <si>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</si>
  <si>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</si>
  <si>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</si>
  <si>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</si>
  <si>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</si>
  <si>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</si>
  <si>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</si>
  <si>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</si>
  <si>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</si>
  <si>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</si>
  <si>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</si>
  <si>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</si>
  <si>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</si>
  <si>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</si>
  <si>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</si>
  <si>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</si>
  <si>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</si>
  <si>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</si>
  <si>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</si>
  <si>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</si>
  <si>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</si>
  <si>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</si>
  <si>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</si>
  <si>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</si>
  <si>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</si>
  <si>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</si>
  <si>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</si>
  <si>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</si>
  <si>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</si>
  <si>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</si>
  <si>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</si>
  <si>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</si>
  <si>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</si>
  <si>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</si>
  <si>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</si>
  <si>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</si>
  <si>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</si>
  <si>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</si>
  <si>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</si>
  <si>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</si>
  <si>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</si>
  <si>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</si>
  <si>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</si>
  <si>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</si>
  <si>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</si>
  <si>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</si>
  <si>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</si>
  <si>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</si>
  <si>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</si>
  <si>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</si>
  <si>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</si>
  <si>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</si>
  <si>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</si>
  <si>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</si>
  <si>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</si>
  <si>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</si>
  <si>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</si>
  <si>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</si>
  <si>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</si>
  <si>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</si>
  <si>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</si>
  <si>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</si>
  <si>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</si>
  <si>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</si>
  <si>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</si>
  <si>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</si>
  <si>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</si>
  <si>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</si>
  <si>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</si>
  <si>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</si>
  <si>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</si>
  <si>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</si>
  <si>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</si>
  <si>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</si>
  <si>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</si>
  <si>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</si>
  <si>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</si>
  <si>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</si>
  <si>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</si>
  <si>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</si>
  <si>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</si>
  <si>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</si>
  <si>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</si>
  <si>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</si>
  <si>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</si>
  <si>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</si>
  <si>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</si>
  <si>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</si>
  <si>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</si>
  <si>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</si>
  <si>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</si>
  <si>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</si>
  <si>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</si>
  <si>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</si>
  <si>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</si>
  <si>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</si>
  <si>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</si>
  <si>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</si>
  <si>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</si>
  <si>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</si>
  <si>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</si>
  <si>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</si>
  <si>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</si>
  <si>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</si>
  <si>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</si>
  <si>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</si>
  <si>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</si>
  <si>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</si>
  <si>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</si>
  <si>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</si>
  <si>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</si>
  <si>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</si>
  <si>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</si>
  <si>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</si>
  <si>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</si>
  <si>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</si>
  <si>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</si>
  <si>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</si>
  <si>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</si>
  <si>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</si>
  <si>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</si>
  <si>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</si>
  <si>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</si>
  <si>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</si>
  <si>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</si>
  <si>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</si>
  <si>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</si>
  <si>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</si>
  <si>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</si>
  <si>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</si>
  <si>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</si>
  <si>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</si>
  <si>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</si>
  <si>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</si>
  <si>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</si>
  <si>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</si>
  <si>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</si>
  <si>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</si>
  <si>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</si>
  <si>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</si>
  <si>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</si>
  <si>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</si>
  <si>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</si>
  <si>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</si>
  <si>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</si>
  <si>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</si>
  <si>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</si>
  <si>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</si>
  <si>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</si>
  <si>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</si>
  <si>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</si>
  <si>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</si>
  <si>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</si>
  <si>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</si>
  <si>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</si>
  <si>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</si>
  <si>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</si>
  <si>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</si>
  <si>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</si>
  <si>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</si>
  <si>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</si>
  <si>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</si>
  <si>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</si>
  <si>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</si>
  <si>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</si>
  <si>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</si>
  <si>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</si>
  <si>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</si>
  <si>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</si>
  <si>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</si>
  <si>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</si>
  <si>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</si>
  <si>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</si>
  <si>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</si>
  <si>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</si>
  <si>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</si>
  <si>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</si>
  <si>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</si>
  <si>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</si>
  <si>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</si>
  <si>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</si>
  <si>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</si>
  <si>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</si>
  <si>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</si>
  <si>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</si>
  <si>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</si>
  <si>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</si>
  <si>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</si>
  <si>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</si>
  <si>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</si>
  <si>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</si>
  <si>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</si>
  <si>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</si>
  <si>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</si>
  <si>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</si>
  <si>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</si>
  <si>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</si>
  <si>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</si>
  <si>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</si>
  <si>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</si>
  <si>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</si>
  <si>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</si>
  <si>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</si>
  <si>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</si>
  <si>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</si>
  <si>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</si>
  <si>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</si>
  <si>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</si>
  <si>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</si>
  <si>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</si>
  <si>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</si>
  <si>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</si>
  <si>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</si>
  <si>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</si>
  <si>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</si>
  <si>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</si>
  <si>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</si>
  <si>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</si>
  <si>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</si>
  <si>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</si>
  <si>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</si>
  <si>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</si>
  <si>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</si>
  <si>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</si>
  <si>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</si>
  <si>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</si>
  <si>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</si>
  <si>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</si>
  <si>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</si>
  <si>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</si>
  <si>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</si>
  <si>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</si>
  <si>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</si>
  <si>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</si>
  <si>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</si>
  <si>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</si>
  <si>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</si>
  <si>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</si>
  <si>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</si>
  <si>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</si>
  <si>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</si>
  <si>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</si>
  <si>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</si>
  <si>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</si>
  <si>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</si>
  <si>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</si>
  <si>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</si>
  <si>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</si>
  <si>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</si>
  <si>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</si>
  <si>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</si>
  <si>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</si>
  <si>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</si>
  <si>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</si>
  <si>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</si>
  <si>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</si>
  <si>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</si>
  <si>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</si>
  <si>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</si>
  <si>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</si>
  <si>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</si>
  <si>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</si>
  <si>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</si>
  <si>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</si>
  <si>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</si>
  <si>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</si>
  <si>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</si>
  <si>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</si>
  <si>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</si>
  <si>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</si>
  <si>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</si>
  <si>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</si>
  <si>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</si>
  <si>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</si>
  <si>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</si>
  <si>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</si>
  <si>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</si>
  <si>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</si>
  <si>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</si>
  <si>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</si>
  <si>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</si>
  <si>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</si>
  <si>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</si>
  <si>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</si>
  <si>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</si>
  <si>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</si>
  <si>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</si>
  <si>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</si>
  <si>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</si>
  <si>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</si>
  <si>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</si>
  <si>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</si>
  <si>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</si>
  <si>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</si>
  <si>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</si>
  <si>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</si>
  <si>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</si>
  <si>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</si>
  <si>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</si>
  <si>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</si>
  <si>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</si>
  <si>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</si>
  <si>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</si>
  <si>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</si>
  <si>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</si>
  <si>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</si>
  <si>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</si>
  <si>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</si>
  <si>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</si>
  <si>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</si>
  <si>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</si>
  <si>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</si>
  <si>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</si>
  <si>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</si>
  <si>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</si>
  <si>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</si>
  <si>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</si>
  <si>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</si>
  <si>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</si>
  <si>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</si>
  <si>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</si>
  <si>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</si>
  <si>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</si>
  <si>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</si>
  <si>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</si>
  <si>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</si>
  <si>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</si>
  <si>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</si>
  <si>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</si>
  <si>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</si>
  <si>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</si>
  <si>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</si>
  <si>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</si>
  <si>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</si>
  <si>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</si>
  <si>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</si>
  <si>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</si>
  <si>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</si>
  <si>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</si>
  <si>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</si>
  <si>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</si>
  <si>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</si>
  <si>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</si>
  <si>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</si>
  <si>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</si>
  <si>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</si>
  <si>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</si>
  <si>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</si>
  <si>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</si>
  <si>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</si>
  <si>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</si>
  <si>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</si>
  <si>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</si>
  <si>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</si>
  <si>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</si>
  <si>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</si>
  <si>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</si>
  <si>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</si>
  <si>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</si>
  <si>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</si>
  <si>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</si>
  <si>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</si>
  <si>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</si>
  <si>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</si>
  <si>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</si>
  <si>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</si>
  <si>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</si>
  <si>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</si>
  <si>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</si>
  <si>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</si>
  <si>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</si>
  <si>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</si>
  <si>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</si>
  <si>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</si>
  <si>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</si>
  <si>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</si>
  <si>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</si>
  <si>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</si>
  <si>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</si>
  <si>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</si>
  <si>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</si>
  <si>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</si>
  <si>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</si>
  <si>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</si>
  <si>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</si>
  <si>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</si>
  <si>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</si>
  <si>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</si>
  <si>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</si>
  <si>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</si>
  <si>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</si>
  <si>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</si>
  <si>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</si>
  <si>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</si>
  <si>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</si>
  <si>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</si>
  <si>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</si>
  <si>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</si>
  <si>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</si>
  <si>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</si>
  <si>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</si>
  <si>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</si>
  <si>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</si>
  <si>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</si>
  <si>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</si>
  <si>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</si>
  <si>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</si>
  <si>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</si>
  <si>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</si>
  <si>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</si>
  <si>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</si>
  <si>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</si>
  <si>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</si>
  <si>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</si>
  <si>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</si>
  <si>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</si>
  <si>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</si>
  <si>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</si>
  <si>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</si>
  <si>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</si>
  <si>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</si>
  <si>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</si>
  <si>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</si>
  <si>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</si>
  <si>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</si>
  <si>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</si>
  <si>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</si>
  <si>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</si>
  <si>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</si>
  <si>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</si>
  <si>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</si>
  <si>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</si>
  <si>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</si>
  <si>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</si>
  <si>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</si>
  <si>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</si>
  <si>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</si>
  <si>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</si>
  <si>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</si>
  <si>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</si>
  <si>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</si>
  <si>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</si>
  <si>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</si>
  <si>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</si>
  <si>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</si>
  <si>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</si>
  <si>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</si>
  <si>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</si>
  <si>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</si>
  <si>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</si>
  <si>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</si>
  <si>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</si>
  <si>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</si>
  <si>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</si>
  <si>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</si>
  <si>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</si>
  <si>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</si>
  <si>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</si>
  <si>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</si>
  <si>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</si>
  <si>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</si>
  <si>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</si>
  <si>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</si>
  <si>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</si>
  <si>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</si>
  <si>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</si>
  <si>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</si>
  <si>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</si>
  <si>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</si>
  <si>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</si>
  <si>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</si>
  <si>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</si>
  <si>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</si>
  <si>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</si>
  <si>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</si>
  <si>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</si>
  <si>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</si>
  <si>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</si>
  <si>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</si>
  <si>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</si>
  <si>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</si>
  <si>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</si>
  <si>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</si>
  <si>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</si>
  <si>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</si>
  <si>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</si>
  <si>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</si>
  <si>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</si>
  <si>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</si>
  <si>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</si>
  <si>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</si>
  <si>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</si>
  <si>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</si>
  <si>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</si>
  <si>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</si>
  <si>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</si>
  <si>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</si>
  <si>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</si>
  <si>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</si>
  <si>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</si>
  <si>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</si>
  <si>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</si>
  <si>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</si>
  <si>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</si>
  <si>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</si>
  <si>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</si>
  <si>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</si>
  <si>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</si>
  <si>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</si>
  <si>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</si>
  <si>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</si>
  <si>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</si>
  <si>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</si>
  <si>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</si>
  <si>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</si>
  <si>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</si>
  <si>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</si>
  <si>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</si>
  <si>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</si>
  <si>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</si>
  <si>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</si>
  <si>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</si>
  <si>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</si>
  <si>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</si>
  <si>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</si>
  <si>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</si>
  <si>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</si>
  <si>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</si>
  <si>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</si>
  <si>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</si>
  <si>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</si>
  <si>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</si>
  <si>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</si>
  <si>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</si>
  <si>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</si>
  <si>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</si>
  <si>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</si>
  <si>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</si>
  <si>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</si>
  <si>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</si>
  <si>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</si>
  <si>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</si>
  <si>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</si>
  <si>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</si>
  <si>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</si>
  <si>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</si>
  <si>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</si>
  <si>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</si>
  <si>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</si>
  <si>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</si>
  <si>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</si>
  <si>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</si>
  <si>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</si>
  <si>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</si>
  <si>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</si>
  <si>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</si>
  <si>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</si>
  <si>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</si>
  <si>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</si>
  <si>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</si>
  <si>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</si>
  <si>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</si>
  <si>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</si>
  <si>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</si>
  <si>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</si>
  <si>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</si>
  <si>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</si>
  <si>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</si>
  <si>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</si>
  <si>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</si>
  <si>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</si>
  <si>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</si>
  <si>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</si>
  <si>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</si>
  <si>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</si>
  <si>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</si>
  <si>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</si>
  <si>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</si>
  <si>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</si>
  <si>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</si>
  <si>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</si>
  <si>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</si>
  <si>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</si>
  <si>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</si>
  <si>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</si>
  <si>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</si>
  <si>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</si>
  <si>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</si>
  <si>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</si>
  <si>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</si>
  <si>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</si>
  <si>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</si>
  <si>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</si>
  <si>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</si>
  <si>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</si>
  <si>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</si>
  <si>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</si>
  <si>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</si>
  <si>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</si>
  <si>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</si>
  <si>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</si>
  <si>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</si>
  <si>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</si>
  <si>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</si>
  <si>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</si>
  <si>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</si>
  <si>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</si>
  <si>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</si>
  <si>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</si>
  <si>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</si>
  <si>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</si>
  <si>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</si>
  <si>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</si>
  <si>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</si>
  <si>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</si>
  <si>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</si>
  <si>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</si>
  <si>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</si>
  <si>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</si>
  <si>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</si>
  <si>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</si>
  <si>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</si>
  <si>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</si>
  <si>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</si>
  <si>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</si>
  <si>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</si>
  <si>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</si>
  <si>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</si>
  <si>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</si>
  <si>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</si>
  <si>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</si>
  <si>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</si>
  <si>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</si>
  <si>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</si>
  <si>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</si>
  <si>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</si>
  <si>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</si>
  <si>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</si>
  <si>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</si>
  <si>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</si>
  <si>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</si>
  <si>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</si>
  <si>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</si>
  <si>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</si>
  <si>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</si>
  <si>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</si>
  <si>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</si>
  <si>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</si>
  <si>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</si>
  <si>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</si>
  <si>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</si>
  <si>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</si>
  <si>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</si>
  <si>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</si>
  <si>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</si>
  <si>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</si>
  <si>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</si>
  <si>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</si>
  <si>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</si>
  <si>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</si>
  <si>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</si>
  <si>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</si>
  <si>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</si>
  <si>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</si>
  <si>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</si>
  <si>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</si>
  <si>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</si>
  <si>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</si>
  <si>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</si>
  <si>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</si>
  <si>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</si>
  <si>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</si>
  <si>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</si>
  <si>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</si>
  <si>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</si>
  <si>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</si>
  <si>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</si>
  <si>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</si>
  <si>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</si>
  <si>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</si>
  <si>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</si>
  <si>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</si>
  <si>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</si>
  <si>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</si>
  <si>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</si>
  <si>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</si>
  <si>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</si>
  <si>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</si>
  <si>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</si>
  <si>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</si>
  <si>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</si>
  <si>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</si>
  <si>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</si>
  <si>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</si>
  <si>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</si>
  <si>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</si>
  <si>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</si>
  <si>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</si>
  <si>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</si>
  <si>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</si>
  <si>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</si>
  <si>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</si>
  <si>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</si>
  <si>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</si>
  <si>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</si>
  <si>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</si>
  <si>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</si>
  <si>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</si>
  <si>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</si>
  <si>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</si>
  <si>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</si>
  <si>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</si>
  <si>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</si>
  <si>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</si>
  <si>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</si>
  <si>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</si>
  <si>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</si>
  <si>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</si>
  <si>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</si>
  <si>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</si>
  <si>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</si>
  <si>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</si>
  <si>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</si>
  <si>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</si>
  <si>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</si>
  <si>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</si>
  <si>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</si>
  <si>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</si>
  <si>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</si>
  <si>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</si>
  <si>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</si>
  <si>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</si>
  <si>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</si>
  <si>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</si>
  <si>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</si>
  <si>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</si>
  <si>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</si>
  <si>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</si>
  <si>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</si>
  <si>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</si>
  <si>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</si>
  <si>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</si>
  <si>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</si>
  <si>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</si>
  <si>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</si>
  <si>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</si>
  <si>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</si>
  <si>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</si>
  <si>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</si>
  <si>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</si>
  <si>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</si>
  <si>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</si>
  <si>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</si>
  <si>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</si>
  <si>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</si>
  <si>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</si>
  <si>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</si>
  <si>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</si>
  <si>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</si>
  <si>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</si>
  <si>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</si>
  <si>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</si>
  <si>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</si>
  <si>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</si>
  <si>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</si>
  <si>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</si>
  <si>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</si>
  <si>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</si>
  <si>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</si>
  <si>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</si>
  <si>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</si>
  <si>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</si>
  <si>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</si>
  <si>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</si>
  <si>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</si>
  <si>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</si>
  <si>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</si>
  <si>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</si>
  <si>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</si>
  <si>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</si>
  <si>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</si>
  <si>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</si>
  <si>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</si>
  <si>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</si>
  <si>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</si>
  <si>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</si>
  <si>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</si>
  <si>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</si>
  <si>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</si>
  <si>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</si>
  <si>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</si>
  <si>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</si>
  <si>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</si>
  <si>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</si>
  <si>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</si>
  <si>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</si>
  <si>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</si>
  <si>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</si>
  <si>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</si>
  <si>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</si>
  <si>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</si>
  <si>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</si>
  <si>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</si>
  <si>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</si>
  <si>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</si>
  <si>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</si>
  <si>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</si>
  <si>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</si>
  <si>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</si>
  <si>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</si>
  <si>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</si>
  <si>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</si>
  <si>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</si>
  <si>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</si>
  <si>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</si>
  <si>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</si>
  <si>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</si>
  <si>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</si>
  <si>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</si>
  <si>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</si>
  <si>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</si>
  <si>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</si>
  <si>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</si>
  <si>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</si>
  <si>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</si>
  <si>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</si>
  <si>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</si>
  <si>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</si>
  <si>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</si>
  <si>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</si>
  <si>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</si>
  <si>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</si>
  <si>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</si>
  <si>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</si>
  <si>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</si>
  <si>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</si>
  <si>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</si>
  <si>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</si>
  <si>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</si>
  <si>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</si>
  <si>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</si>
  <si>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</si>
  <si>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</si>
  <si>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</si>
  <si>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</si>
  <si>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</si>
  <si>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</si>
  <si>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</si>
  <si>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</si>
  <si>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</si>
  <si>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</si>
  <si>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</si>
  <si>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</si>
  <si>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</si>
  <si>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</si>
  <si>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</si>
  <si>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</si>
  <si>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</si>
  <si>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</si>
  <si>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</si>
  <si>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</si>
  <si>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</si>
  <si>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</si>
  <si>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</si>
  <si>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</si>
  <si>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</si>
  <si>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</si>
  <si>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</si>
  <si>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</si>
  <si>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</si>
  <si>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</si>
  <si>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</si>
  <si>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</si>
  <si>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</si>
  <si>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</si>
  <si>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</si>
  <si>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</si>
  <si>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</si>
  <si>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</si>
  <si>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</si>
  <si>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</si>
  <si>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</si>
  <si>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</si>
  <si>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</si>
  <si>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</si>
  <si>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</si>
  <si>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</si>
  <si>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</si>
  <si>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</si>
  <si>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</si>
  <si>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</si>
  <si>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</si>
  <si>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</si>
  <si>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</si>
  <si>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</si>
  <si>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</si>
  <si>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</si>
  <si>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</si>
  <si>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</si>
  <si>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</si>
  <si>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</si>
  <si>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</si>
  <si>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</si>
  <si>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</si>
  <si>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</si>
  <si>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</si>
  <si>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</si>
  <si>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</si>
  <si>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</si>
  <si>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</si>
  <si>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</si>
  <si>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</si>
  <si>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</si>
  <si>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</si>
  <si>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</si>
  <si>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</si>
  <si>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</si>
  <si>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</si>
  <si>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</si>
  <si>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</si>
  <si>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</si>
  <si>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</si>
  <si>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</si>
  <si>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</si>
  <si>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</si>
  <si>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</si>
  <si>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</si>
  <si>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</si>
  <si>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</si>
  <si>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</si>
  <si>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</si>
  <si>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</si>
  <si>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</si>
  <si>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</si>
  <si>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</si>
  <si>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</si>
  <si>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</si>
  <si>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</si>
  <si>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</si>
  <si>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</si>
  <si>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</si>
  <si>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</si>
  <si>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</si>
  <si>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</si>
  <si>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</si>
  <si>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</si>
  <si>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</si>
  <si>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</si>
  <si>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</si>
  <si>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</si>
  <si>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</si>
  <si>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</si>
  <si>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</si>
  <si>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</si>
  <si>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</si>
  <si>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</si>
  <si>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</si>
  <si>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</si>
  <si>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</si>
  <si>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</si>
  <si>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</si>
  <si>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</si>
  <si>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</si>
  <si>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</si>
  <si>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</si>
  <si>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</si>
  <si>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</si>
  <si>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</si>
  <si>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</si>
  <si>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</si>
  <si>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</si>
  <si>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</si>
  <si>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</si>
  <si>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</si>
  <si>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</si>
  <si>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</si>
  <si>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</si>
  <si>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</si>
  <si>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</si>
  <si>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</si>
  <si>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</si>
  <si>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</si>
  <si>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</si>
  <si>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</si>
  <si>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</si>
  <si>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</si>
  <si>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</si>
  <si>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</si>
  <si>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</si>
  <si>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</si>
  <si>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</si>
  <si>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</si>
  <si>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</si>
  <si>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</si>
  <si>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</si>
  <si>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</si>
  <si>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</si>
  <si>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</si>
  <si>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</si>
  <si>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</si>
  <si>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</si>
  <si>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</si>
  <si>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</si>
  <si>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</si>
  <si>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</si>
  <si>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</si>
  <si>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</si>
  <si>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</si>
  <si>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</si>
  <si>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</si>
  <si>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</si>
  <si>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</si>
  <si>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</si>
  <si>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</si>
  <si>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</si>
  <si>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</si>
  <si>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</si>
  <si>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</si>
  <si>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</si>
  <si>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</si>
  <si>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</si>
  <si>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</si>
  <si>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</si>
  <si>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</si>
  <si>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</si>
  <si>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</si>
  <si>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</si>
  <si>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</si>
  <si>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</si>
  <si>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</si>
  <si>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</si>
  <si>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</si>
  <si>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</si>
  <si>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</si>
  <si>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</si>
  <si>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</si>
  <si>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</si>
  <si>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</si>
  <si>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</si>
  <si>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</si>
  <si>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</si>
  <si>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</si>
  <si>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</si>
  <si>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</si>
  <si>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</si>
  <si>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</si>
  <si>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</si>
  <si>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</si>
  <si>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</si>
  <si>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</si>
  <si>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</si>
  <si>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</si>
  <si>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</si>
  <si>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</si>
  <si>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</si>
  <si>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</si>
  <si>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</si>
  <si>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</si>
  <si>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</si>
  <si>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</si>
  <si>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</si>
  <si>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</si>
  <si>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</si>
  <si>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</si>
  <si>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</si>
  <si>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</si>
  <si>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</si>
  <si>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</si>
  <si>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</si>
  <si>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</si>
  <si>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</si>
  <si>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</si>
  <si>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</si>
  <si>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</si>
  <si>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</si>
  <si>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</si>
  <si>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</si>
  <si>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</si>
  <si>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</si>
  <si>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</si>
  <si>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</si>
  <si>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</si>
  <si>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</si>
  <si>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</si>
  <si>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</si>
  <si>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</si>
  <si>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</si>
  <si>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</si>
  <si>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</si>
  <si>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</si>
  <si>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</si>
  <si>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</si>
  <si>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</si>
  <si>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</si>
  <si>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</si>
  <si>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</si>
  <si>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</si>
  <si>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</si>
  <si>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</si>
  <si>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</si>
  <si>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</si>
  <si>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</si>
  <si>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</si>
  <si>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</si>
  <si>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</si>
  <si>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</si>
  <si>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</si>
  <si>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</si>
  <si>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</si>
  <si>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</si>
  <si>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</si>
  <si>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</si>
  <si>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</si>
  <si>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</si>
  <si>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</si>
  <si>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</si>
  <si>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</si>
  <si>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</si>
  <si>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</si>
  <si>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</si>
  <si>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</si>
  <si>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</si>
  <si>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</si>
  <si>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</si>
  <si>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</si>
  <si>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</si>
  <si>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</si>
  <si>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</si>
  <si>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</si>
  <si>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</si>
  <si>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</si>
  <si>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</si>
  <si>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</si>
  <si>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</si>
  <si>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</si>
  <si>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</si>
  <si>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</si>
  <si>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</si>
  <si>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</si>
  <si>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</si>
  <si>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</si>
  <si>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</si>
  <si>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</si>
  <si>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</si>
  <si>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</si>
  <si>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</si>
  <si>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</si>
  <si>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</si>
  <si>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</si>
  <si>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</si>
  <si>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</si>
  <si>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</si>
  <si>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</si>
  <si>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</si>
  <si>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</si>
  <si>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</si>
  <si>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</si>
  <si>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</si>
  <si>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</si>
  <si>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</si>
  <si>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</si>
  <si>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</si>
  <si>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</si>
  <si>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</si>
  <si>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</si>
  <si>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</si>
  <si>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</si>
  <si>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</si>
  <si>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</si>
  <si>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</si>
  <si>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</si>
  <si>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</si>
  <si>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</si>
  <si>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</si>
  <si>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</si>
  <si>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</si>
  <si>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</si>
  <si>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</si>
  <si>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</si>
  <si>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</si>
  <si>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</si>
  <si>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</si>
  <si>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</si>
  <si>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</si>
  <si>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</si>
  <si>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</si>
  <si>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</si>
  <si>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</si>
  <si>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</si>
  <si>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</si>
  <si>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</si>
  <si>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</si>
  <si>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</si>
  <si>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</si>
  <si>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</si>
  <si>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</si>
  <si>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</si>
  <si>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</si>
  <si>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</si>
  <si>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</si>
  <si>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</si>
  <si>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</si>
  <si>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</si>
  <si>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</si>
  <si>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</si>
  <si>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</si>
  <si>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</si>
  <si>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</si>
  <si>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</si>
  <si>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</si>
  <si>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</si>
  <si>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</si>
  <si>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</si>
  <si>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</si>
  <si>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</si>
  <si>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</si>
  <si>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</si>
  <si>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</si>
  <si>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</si>
  <si>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</si>
  <si>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</si>
  <si>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</si>
  <si>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</si>
  <si>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</si>
  <si>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</si>
  <si>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</si>
  <si>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</si>
  <si>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</si>
  <si>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</si>
  <si>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</si>
  <si>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</si>
  <si>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</si>
  <si>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</si>
  <si>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</si>
  <si>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</si>
  <si>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</si>
  <si>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</si>
  <si>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</si>
  <si>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</si>
  <si>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</si>
  <si>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</si>
  <si>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</si>
  <si>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</si>
  <si>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</si>
  <si>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</si>
  <si>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</si>
  <si>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</si>
  <si>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</si>
  <si>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</si>
  <si>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</si>
  <si>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</si>
  <si>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</si>
  <si>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</si>
  <si>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</si>
  <si>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</si>
  <si>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</si>
  <si>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</si>
  <si>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</si>
  <si>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</si>
  <si>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</si>
  <si>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</si>
  <si>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</si>
  <si>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</si>
  <si>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</si>
  <si>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</si>
  <si>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</si>
  <si>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</si>
  <si>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</si>
  <si>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</si>
  <si>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</si>
  <si>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</si>
  <si>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</si>
  <si>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</si>
  <si>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</si>
  <si>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</si>
  <si>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</si>
  <si>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</si>
  <si>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</si>
  <si>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</si>
  <si>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</si>
  <si>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</si>
  <si>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</si>
  <si>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</si>
  <si>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</si>
  <si>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</si>
  <si>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</si>
  <si>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</si>
  <si>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</si>
  <si>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</si>
  <si>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</si>
  <si>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</si>
  <si>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</si>
  <si>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</si>
  <si>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</si>
  <si>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</si>
  <si>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</si>
  <si>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</si>
  <si>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</si>
  <si>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</si>
  <si>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</si>
  <si>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</si>
  <si>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</si>
  <si>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</si>
  <si>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</si>
  <si>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</si>
  <si>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</si>
  <si>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</si>
  <si>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</si>
  <si>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</si>
  <si>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</si>
  <si>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</si>
  <si>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</si>
  <si>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</si>
  <si>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</si>
  <si>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</si>
  <si>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</si>
  <si>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</si>
  <si>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</si>
  <si>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</si>
  <si>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</si>
  <si>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</si>
  <si>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</si>
  <si>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</si>
  <si>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</si>
  <si>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</si>
  <si>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</si>
  <si>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</si>
  <si>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</si>
  <si>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</si>
  <si>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</si>
  <si>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</si>
  <si>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</si>
  <si>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</si>
  <si>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</si>
  <si>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</si>
  <si>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</si>
  <si>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</si>
  <si>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</si>
  <si>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</si>
  <si>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</si>
  <si>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</si>
  <si>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</si>
  <si>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</si>
  <si>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</si>
  <si>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</si>
  <si>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</si>
  <si>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</si>
  <si>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</si>
  <si>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</si>
  <si>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</si>
  <si>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</si>
  <si>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</si>
  <si>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</si>
  <si>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</si>
  <si>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</si>
  <si>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</si>
  <si>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</si>
  <si>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</si>
  <si>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</si>
  <si>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</si>
  <si>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</si>
  <si>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</si>
  <si>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</si>
  <si>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</si>
  <si>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</si>
  <si>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</si>
  <si>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</si>
  <si>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</si>
  <si>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</si>
  <si>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</si>
  <si>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</si>
  <si>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</si>
  <si>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</si>
  <si>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</si>
  <si>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</si>
  <si>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</si>
  <si>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</si>
  <si>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</si>
  <si>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</si>
  <si>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</si>
  <si>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</si>
  <si>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</si>
  <si>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</si>
  <si>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</si>
  <si>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</si>
  <si>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</si>
  <si>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</si>
  <si>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</si>
  <si>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</si>
  <si>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</si>
  <si>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</si>
  <si>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</si>
  <si>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</si>
  <si>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</si>
  <si>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</si>
  <si>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</si>
  <si>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</si>
  <si>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</si>
  <si>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</si>
  <si>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</si>
  <si>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</si>
  <si>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</si>
  <si>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</si>
  <si>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</si>
  <si>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</si>
  <si>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</si>
  <si>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</si>
  <si>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</si>
  <si>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</si>
  <si>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</si>
  <si>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</si>
  <si>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</si>
  <si>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</si>
  <si>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</si>
  <si>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</si>
  <si>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</si>
  <si>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</si>
  <si>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</si>
  <si>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</si>
  <si>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</si>
  <si>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</si>
  <si>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</si>
  <si>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</si>
  <si>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</si>
  <si>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</si>
  <si>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</si>
  <si>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</si>
  <si>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</si>
  <si>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</si>
  <si>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</si>
  <si>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</si>
  <si>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</si>
  <si>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</si>
  <si>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</si>
  <si>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</si>
  <si>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</si>
  <si>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</si>
  <si>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</si>
  <si>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</si>
  <si>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</si>
  <si>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</si>
  <si>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</si>
  <si>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</si>
  <si>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</si>
  <si>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</si>
  <si>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</si>
  <si>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</si>
  <si>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</si>
  <si>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</si>
  <si>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</si>
  <si>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</si>
  <si>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</si>
  <si>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</si>
  <si>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</si>
  <si>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</si>
  <si>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</si>
  <si>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</si>
  <si>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</si>
  <si>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</si>
  <si>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</si>
  <si>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</si>
  <si>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</si>
  <si>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</si>
  <si>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</si>
  <si>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</si>
  <si>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</si>
  <si>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</si>
  <si>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</si>
  <si>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</si>
  <si>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</si>
  <si>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</si>
  <si>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</si>
  <si>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</si>
  <si>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</si>
  <si>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</si>
  <si>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</si>
  <si>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</si>
  <si>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</si>
  <si>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</si>
  <si>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</si>
  <si>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</si>
  <si>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</si>
  <si>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</si>
  <si>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</si>
  <si>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</si>
  <si>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</si>
  <si>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</si>
  <si>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</si>
  <si>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</si>
  <si>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</si>
  <si>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</si>
  <si>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</si>
  <si>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</si>
  <si>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</si>
  <si>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</si>
  <si>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</si>
  <si>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</si>
  <si>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</si>
  <si>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</si>
  <si>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</si>
  <si>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</si>
  <si>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</si>
  <si>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</si>
  <si>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</si>
  <si>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</si>
  <si>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</si>
  <si>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</si>
  <si>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</si>
  <si>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</si>
  <si>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</si>
  <si>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</si>
  <si>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</si>
  <si>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</si>
  <si>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</si>
  <si>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</si>
  <si>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</si>
  <si>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</si>
  <si>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</si>
  <si>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</si>
  <si>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</si>
  <si>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</si>
  <si>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</si>
  <si>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</si>
  <si>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</si>
  <si>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</si>
  <si>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</si>
  <si>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</si>
  <si>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</si>
  <si>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</si>
  <si>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</si>
  <si>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</si>
  <si>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</si>
  <si>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</si>
  <si>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</si>
  <si>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</si>
  <si>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</si>
  <si>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</si>
  <si>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</si>
  <si>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</si>
  <si>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</si>
  <si>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</si>
  <si>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</si>
  <si>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</si>
  <si>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</si>
  <si>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</si>
  <si>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</si>
  <si>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</si>
  <si>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</si>
  <si>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</si>
  <si>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</si>
  <si>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</si>
  <si>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</si>
  <si>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</si>
  <si>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</si>
  <si>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</si>
  <si>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</si>
  <si>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</si>
  <si>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</si>
  <si>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</si>
  <si>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</si>
  <si>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</si>
  <si>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</si>
  <si>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</si>
  <si>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</si>
  <si>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</si>
  <si>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</si>
  <si>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</si>
  <si>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</si>
  <si>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</si>
  <si>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</si>
  <si>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</si>
  <si>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</si>
  <si>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</si>
  <si>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</si>
  <si>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</si>
  <si>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</si>
  <si>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</si>
  <si>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</si>
  <si>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</si>
  <si>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</si>
  <si>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</si>
  <si>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</si>
  <si>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</si>
  <si>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</si>
  <si>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</si>
  <si>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</si>
  <si>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</si>
  <si>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</si>
  <si>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</si>
  <si>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</si>
  <si>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</si>
  <si>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</si>
  <si>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</si>
  <si>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</si>
  <si>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</si>
  <si>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</si>
  <si>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</si>
  <si>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</si>
  <si>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</si>
  <si>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</si>
  <si>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</si>
  <si>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</si>
  <si>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</si>
  <si>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</si>
  <si>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</si>
  <si>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</si>
  <si>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</si>
  <si>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</si>
  <si>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</si>
  <si>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</si>
  <si>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</si>
  <si>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</si>
  <si>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</si>
  <si>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</si>
  <si>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</si>
  <si>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</si>
  <si>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</si>
  <si>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</si>
  <si>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</si>
  <si>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</si>
  <si>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</si>
  <si>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</si>
  <si>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</si>
  <si>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</si>
  <si>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</si>
  <si>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</si>
  <si>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</si>
  <si>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</si>
  <si>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</si>
  <si>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</si>
  <si>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</si>
  <si>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</si>
  <si>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</si>
  <si>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</si>
  <si>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</si>
  <si>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</si>
  <si>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</si>
  <si>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</si>
  <si>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</si>
  <si>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</si>
  <si>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</si>
  <si>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</si>
  <si>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</si>
  <si>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</si>
  <si>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</si>
  <si>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</si>
  <si>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</si>
  <si>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</si>
  <si>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</si>
  <si>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</si>
  <si>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</si>
  <si>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</si>
  <si>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</si>
  <si>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</si>
  <si>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</si>
  <si>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</si>
  <si>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</si>
  <si>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</si>
  <si>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</si>
  <si>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</si>
  <si>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</si>
  <si>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</si>
  <si>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</si>
  <si>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</si>
  <si>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</si>
  <si>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</si>
  <si>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</si>
  <si>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</si>
  <si>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</si>
  <si>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</si>
  <si>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</si>
  <si>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</si>
  <si>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</si>
  <si>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</si>
  <si>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</si>
  <si>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</si>
  <si>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</si>
  <si>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</si>
  <si>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</si>
  <si>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</si>
  <si>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</si>
  <si>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</si>
  <si>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</si>
  <si>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</si>
  <si>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</si>
  <si>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</si>
  <si>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</si>
  <si>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</si>
  <si>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</si>
  <si>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</si>
  <si>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</si>
  <si>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</si>
  <si>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</si>
  <si>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</si>
  <si>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</si>
  <si>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</si>
  <si>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</si>
  <si>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</si>
  <si>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</si>
  <si>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</si>
  <si>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</si>
  <si>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</si>
  <si>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</si>
  <si>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</si>
  <si>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</si>
  <si>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</si>
  <si>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</si>
  <si>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</si>
  <si>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</si>
  <si>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</si>
  <si>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</si>
  <si>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</si>
  <si>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</si>
  <si>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</si>
  <si>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</si>
  <si>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</si>
  <si>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</si>
  <si>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</si>
  <si>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</si>
  <si>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</si>
  <si>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</si>
  <si>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</si>
  <si>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</si>
  <si>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</si>
  <si>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</si>
  <si>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</si>
  <si>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</si>
  <si>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</si>
  <si>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</si>
  <si>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</si>
  <si>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</si>
  <si>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</si>
  <si>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</si>
  <si>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</si>
  <si>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</si>
  <si>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</si>
  <si>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</si>
  <si>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</si>
  <si>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</si>
  <si>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</si>
  <si>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</si>
  <si>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</si>
  <si>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</si>
  <si>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</si>
  <si>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</si>
  <si>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</si>
  <si>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</si>
  <si>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</si>
  <si>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</si>
  <si>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</si>
  <si>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</si>
  <si>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</si>
  <si>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</si>
  <si>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</si>
  <si>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</si>
  <si>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</si>
  <si>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</si>
  <si>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</si>
  <si>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</si>
  <si>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</si>
  <si>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</si>
  <si>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</si>
  <si>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</si>
  <si>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</si>
  <si>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</si>
  <si>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</si>
  <si>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</si>
  <si>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</si>
  <si>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</si>
  <si>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</si>
  <si>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</si>
  <si>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</si>
  <si>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</si>
  <si>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</si>
  <si>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</si>
  <si>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</si>
  <si>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</si>
  <si>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</si>
  <si>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</si>
  <si>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</si>
  <si>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</si>
  <si>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</si>
  <si>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</si>
  <si>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</si>
  <si>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</si>
  <si>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</si>
  <si>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</si>
  <si>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</si>
  <si>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</si>
  <si>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</si>
  <si>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</si>
  <si>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</si>
  <si>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</si>
  <si>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</si>
  <si>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</si>
  <si>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</si>
  <si>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</si>
  <si>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</si>
  <si>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</si>
  <si>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</si>
  <si>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</si>
  <si>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</si>
  <si>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</si>
  <si>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</si>
  <si>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</si>
  <si>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</si>
  <si>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</si>
  <si>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</si>
  <si>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</si>
  <si>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</si>
  <si>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</si>
  <si>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</si>
  <si>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</si>
  <si>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</si>
  <si>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</si>
  <si>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</si>
  <si>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</si>
  <si>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</si>
  <si>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</si>
  <si>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</si>
  <si>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</si>
  <si>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</si>
  <si>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</si>
  <si>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</si>
  <si>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</si>
  <si>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</si>
  <si>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</si>
  <si>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</si>
  <si>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</si>
  <si>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</si>
  <si>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</si>
  <si>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</si>
  <si>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</si>
  <si>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</si>
  <si>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</si>
  <si>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</si>
  <si>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</si>
  <si>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</si>
  <si>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</si>
  <si>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</si>
  <si>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</si>
  <si>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</si>
  <si>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</si>
  <si>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</si>
  <si>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</si>
  <si>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</si>
  <si>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</si>
  <si>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</si>
  <si>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</si>
  <si>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</si>
  <si>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</si>
  <si>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</si>
  <si>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</si>
  <si>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</si>
  <si>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</si>
  <si>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</si>
  <si>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</si>
  <si>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</si>
  <si>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</si>
  <si>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</si>
  <si>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</si>
  <si>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</si>
  <si>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</si>
  <si>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</si>
  <si>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</si>
  <si>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</si>
  <si>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</si>
  <si>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</si>
  <si>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</si>
  <si>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</si>
  <si>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</si>
  <si>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</si>
  <si>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</si>
  <si>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</si>
  <si>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</si>
  <si>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</si>
  <si>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</si>
  <si>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</si>
  <si>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</si>
  <si>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</si>
  <si>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</si>
  <si>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</si>
  <si>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</si>
  <si>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</si>
  <si>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</si>
  <si>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</si>
  <si>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</si>
  <si>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</si>
  <si>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</si>
  <si>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</si>
  <si>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</si>
  <si>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</si>
  <si>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</si>
  <si>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</si>
  <si>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</si>
  <si>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</si>
  <si>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</si>
  <si>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</si>
  <si>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</si>
  <si>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</si>
  <si>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</si>
  <si>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</si>
  <si>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</si>
  <si>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</si>
  <si>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</si>
  <si>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</si>
  <si>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</si>
  <si>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</si>
  <si>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</si>
  <si>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</si>
  <si>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</si>
  <si>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</si>
  <si>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</si>
  <si>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</si>
  <si>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</si>
  <si>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</si>
  <si>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</si>
  <si>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</si>
  <si>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</si>
  <si>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</si>
  <si>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</si>
  <si>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</si>
  <si>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</si>
  <si>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</si>
  <si>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</si>
  <si>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</si>
  <si>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</si>
  <si>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</si>
  <si>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</si>
  <si>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</si>
  <si>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</si>
  <si>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</si>
  <si>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</si>
  <si>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</si>
  <si>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</si>
  <si>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</si>
  <si>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</si>
  <si>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</si>
  <si>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</si>
  <si>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</si>
  <si>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</si>
  <si>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</si>
  <si>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</si>
  <si>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</si>
  <si>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</si>
  <si>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</si>
  <si>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</si>
  <si>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</si>
  <si>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</si>
  <si>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</si>
  <si>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</si>
  <si>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</si>
  <si>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</si>
  <si>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</si>
  <si>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</si>
  <si>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</si>
  <si>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</si>
  <si>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</si>
  <si>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</si>
  <si>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</si>
  <si>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</si>
  <si>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</si>
  <si>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</si>
  <si>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</si>
  <si>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</si>
  <si>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</si>
  <si>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</si>
  <si>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</si>
  <si>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</si>
  <si>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</si>
  <si>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</si>
  <si>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</si>
  <si>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</si>
  <si>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</si>
  <si>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</si>
  <si>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</si>
  <si>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</si>
  <si>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</si>
  <si>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</si>
  <si>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</si>
  <si>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</si>
  <si>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</si>
  <si>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</si>
  <si>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</si>
  <si>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</si>
  <si>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</si>
  <si>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</si>
  <si>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</si>
  <si>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</si>
  <si>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</si>
  <si>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</si>
  <si>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</si>
  <si>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</si>
  <si>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</si>
  <si>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</si>
  <si>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</si>
  <si>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</si>
  <si>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</si>
  <si>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</si>
  <si>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</si>
  <si>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</si>
  <si>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</si>
  <si>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</si>
  <si>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</si>
  <si>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</si>
  <si>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</si>
  <si>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</si>
  <si>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</si>
  <si>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</si>
  <si>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</si>
  <si>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</si>
  <si>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</si>
  <si>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</si>
  <si>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</si>
  <si>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</si>
  <si>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</si>
  <si>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</si>
  <si>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</si>
  <si>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</si>
  <si>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</si>
  <si>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</si>
  <si>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</si>
  <si>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</si>
  <si>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</si>
  <si>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</si>
  <si>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</si>
  <si>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</si>
  <si>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</si>
  <si>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</si>
  <si>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</si>
  <si>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</si>
  <si>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</si>
  <si>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</si>
  <si>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</si>
  <si>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</si>
  <si>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</si>
  <si>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</si>
  <si>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</si>
  <si>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</si>
  <si>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</si>
  <si>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</si>
  <si>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</si>
  <si>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</si>
  <si>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</si>
  <si>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</si>
  <si>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</si>
  <si>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</si>
  <si>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</si>
  <si>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</si>
  <si>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</si>
  <si>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</si>
  <si>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</si>
  <si>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</si>
  <si>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</si>
  <si>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</si>
  <si>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</si>
  <si>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</si>
  <si>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</si>
  <si>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</si>
  <si>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</si>
  <si>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</si>
  <si>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</si>
  <si>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</si>
  <si>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</si>
  <si>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</si>
  <si>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</si>
  <si>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</si>
  <si>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</si>
  <si>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</si>
  <si>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</si>
  <si>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</si>
  <si>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</si>
  <si>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</si>
  <si>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</si>
  <si>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</si>
  <si>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</si>
  <si>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</si>
  <si>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</si>
  <si>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</si>
  <si>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</si>
  <si>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</si>
  <si>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</si>
  <si>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</si>
  <si>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</si>
  <si>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</si>
  <si>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</si>
  <si>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</si>
  <si>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</si>
  <si>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</si>
  <si>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</si>
  <si>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</si>
  <si>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</si>
  <si>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</si>
  <si>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</si>
  <si>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</si>
  <si>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</si>
  <si>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</si>
  <si>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</si>
  <si>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</si>
  <si>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</si>
  <si>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</si>
  <si>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</si>
  <si>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</si>
  <si>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</si>
  <si>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</si>
  <si>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</si>
  <si>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</si>
  <si>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</si>
  <si>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</si>
  <si>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</si>
  <si>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</si>
  <si>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</si>
  <si>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</si>
  <si>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</si>
  <si>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</si>
  <si>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</si>
  <si>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</si>
  <si>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</si>
  <si>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</si>
  <si>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</si>
  <si>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</si>
  <si>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</si>
  <si>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</si>
  <si>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</si>
  <si>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</si>
  <si>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</si>
  <si>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</si>
  <si>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</si>
  <si>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</si>
  <si>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</si>
  <si>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</si>
  <si>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</si>
  <si>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</si>
  <si>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</si>
  <si>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</si>
  <si>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</si>
  <si>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</si>
  <si>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</si>
  <si>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</si>
  <si>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</si>
  <si>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</si>
  <si>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</si>
  <si>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</si>
  <si>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</si>
  <si>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</si>
  <si>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</si>
  <si>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</si>
  <si>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</si>
  <si>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</si>
  <si>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</si>
  <si>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</si>
  <si>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</si>
  <si>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</si>
  <si>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</si>
  <si>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</si>
  <si>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</si>
  <si>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</si>
  <si>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</si>
  <si>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</si>
  <si>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</si>
  <si>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</si>
  <si>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</si>
  <si>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</si>
  <si>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</si>
  <si>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</si>
  <si>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</si>
  <si>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</si>
  <si>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</si>
  <si>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</si>
  <si>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</si>
  <si>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</si>
  <si>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</si>
  <si>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</si>
  <si>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</si>
  <si>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</si>
  <si>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</si>
  <si>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</si>
  <si>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</si>
  <si>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</si>
  <si>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</si>
  <si>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</si>
  <si>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</si>
  <si>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</si>
  <si>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</si>
  <si>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</si>
  <si>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</si>
  <si>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</si>
  <si>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</si>
  <si>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</si>
  <si>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</si>
  <si>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</si>
  <si>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</si>
  <si>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</si>
  <si>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</si>
  <si>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</si>
  <si>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</si>
  <si>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</si>
  <si>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</si>
  <si>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</si>
  <si>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</si>
  <si>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</si>
  <si>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</si>
  <si>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</si>
  <si>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</si>
  <si>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</si>
  <si>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</si>
  <si>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</si>
  <si>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</si>
  <si>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</si>
  <si>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</si>
  <si>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</si>
  <si>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</si>
  <si>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</si>
  <si>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</si>
  <si>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</si>
  <si>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</si>
  <si>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</si>
  <si>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</si>
  <si>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</si>
  <si>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</si>
  <si>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</si>
  <si>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</si>
  <si>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</si>
  <si>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</si>
  <si>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</si>
  <si>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</si>
  <si>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</si>
  <si>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</si>
  <si>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</si>
  <si>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</si>
  <si>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</si>
  <si>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</si>
  <si>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</si>
  <si>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</si>
  <si>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</si>
  <si>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</si>
  <si>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</si>
  <si>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</si>
  <si>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</si>
  <si>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</si>
  <si>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</si>
  <si>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</si>
  <si>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</si>
  <si>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</si>
  <si>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</si>
  <si>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</si>
  <si>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</si>
  <si>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</si>
  <si>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</si>
  <si>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</si>
  <si>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</si>
  <si>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</si>
  <si>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</si>
  <si>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</si>
  <si>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</si>
  <si>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</si>
  <si>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</si>
  <si>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</si>
  <si>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</si>
  <si>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</si>
  <si>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</si>
  <si>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</si>
  <si>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</si>
  <si>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</si>
  <si>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</si>
  <si>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</si>
  <si>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</si>
  <si>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</si>
  <si>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</si>
  <si>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</si>
  <si>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</si>
  <si>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</si>
  <si>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</si>
  <si>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</si>
  <si>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</si>
  <si>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</si>
  <si>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</si>
  <si>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</si>
  <si>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</si>
  <si>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</si>
  <si>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</si>
  <si>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</si>
  <si>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</si>
  <si>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</si>
  <si>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</si>
  <si>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</si>
  <si>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</si>
  <si>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</si>
  <si>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</si>
  <si>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</si>
  <si>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</si>
  <si>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</si>
  <si>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</si>
  <si>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</si>
  <si>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</si>
  <si>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</si>
  <si>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</si>
  <si>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</si>
  <si>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</si>
  <si>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</si>
  <si>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</si>
  <si>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</si>
  <si>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</si>
  <si>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</si>
  <si>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</si>
  <si>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</si>
  <si>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</si>
  <si>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</si>
  <si>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</si>
  <si>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</si>
  <si>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</si>
  <si>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</si>
  <si>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</si>
  <si>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</si>
  <si>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</si>
  <si>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</si>
  <si>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</si>
  <si>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</si>
  <si>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</si>
  <si>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</si>
  <si>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</si>
  <si>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</si>
  <si>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</si>
  <si>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</si>
  <si>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</si>
  <si>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</si>
  <si>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</si>
  <si>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</si>
  <si>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</si>
  <si>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</si>
  <si>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</si>
  <si>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</si>
  <si>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</si>
  <si>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</si>
  <si>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</si>
  <si>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</si>
  <si>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</si>
  <si>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</si>
  <si>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</si>
  <si>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</si>
  <si>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</si>
  <si>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</si>
  <si>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</si>
  <si>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</si>
  <si>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</si>
  <si>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</si>
  <si>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</si>
  <si>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</si>
  <si>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</si>
  <si>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</si>
  <si>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</si>
  <si>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</si>
  <si>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</si>
  <si>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</si>
  <si>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</si>
  <si>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</si>
  <si>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</si>
  <si>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</si>
  <si>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</si>
  <si>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</si>
  <si>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</si>
  <si>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</si>
  <si>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</si>
  <si>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</si>
  <si>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</si>
  <si>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</si>
  <si>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</si>
  <si>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</si>
  <si>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</si>
  <si>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</si>
  <si>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</si>
  <si>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</si>
  <si>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</si>
  <si>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</si>
  <si>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</si>
  <si>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</si>
  <si>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</si>
  <si>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</si>
  <si>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</si>
  <si>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</si>
  <si>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</si>
  <si>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</si>
  <si>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</si>
  <si>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</si>
  <si>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</si>
  <si>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</si>
  <si>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</si>
  <si>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</si>
  <si>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</si>
  <si>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</si>
  <si>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</si>
  <si>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</si>
  <si>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</si>
  <si>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</si>
  <si>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</si>
  <si>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</si>
  <si>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</si>
  <si>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</si>
  <si>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</si>
  <si>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</si>
  <si>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</si>
  <si>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</si>
  <si>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</si>
  <si>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</si>
  <si>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</si>
  <si>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</si>
  <si>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</si>
  <si>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</si>
  <si>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</si>
  <si>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</si>
  <si>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</si>
  <si>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</si>
  <si>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</si>
  <si>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</si>
  <si>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</si>
  <si>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</si>
  <si>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</si>
  <si>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</si>
  <si>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</si>
  <si>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</si>
  <si>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</si>
  <si>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</si>
  <si>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</si>
  <si>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</si>
  <si>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</si>
  <si>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</si>
  <si>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</si>
  <si>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</si>
  <si>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</si>
  <si>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</si>
  <si>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</si>
  <si>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</si>
  <si>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</si>
  <si>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</si>
  <si>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</si>
  <si>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</si>
  <si>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</si>
  <si>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</si>
  <si>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</si>
  <si>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</si>
  <si>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</si>
  <si>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</si>
  <si>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</si>
  <si>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</si>
  <si>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</si>
  <si>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</si>
  <si>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</si>
  <si>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</si>
  <si>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</si>
  <si>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</si>
  <si>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</si>
  <si>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</si>
  <si>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</si>
  <si>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</si>
  <si>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</si>
  <si>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</si>
  <si>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</si>
  <si>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</si>
  <si>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</si>
  <si>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</si>
  <si>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</si>
  <si>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</si>
  <si>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</si>
  <si>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</si>
  <si>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</si>
  <si>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</si>
  <si>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</si>
  <si>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</si>
  <si>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</si>
  <si>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</si>
  <si>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</si>
  <si>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</si>
  <si>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</si>
  <si>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</si>
  <si>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</si>
  <si>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</si>
  <si>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</si>
  <si>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</si>
  <si>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</si>
  <si>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</si>
  <si>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</si>
  <si>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</si>
  <si>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</si>
  <si>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</si>
  <si>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</si>
  <si>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</si>
  <si>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</si>
  <si>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</si>
  <si>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</si>
  <si>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</si>
  <si>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</si>
  <si>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</si>
  <si>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</si>
  <si>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</si>
  <si>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</si>
  <si>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</si>
  <si>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</si>
  <si>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</si>
  <si>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</si>
  <si>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</si>
  <si>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</si>
  <si>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</si>
  <si>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</si>
  <si>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</si>
  <si>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</si>
  <si>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</si>
  <si>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</si>
  <si>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</si>
  <si>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</si>
  <si>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</si>
  <si>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</si>
  <si>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</si>
  <si>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</si>
  <si>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</si>
  <si>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</si>
  <si>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</si>
  <si>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</si>
  <si>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</si>
  <si>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</si>
  <si>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</si>
  <si>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</si>
  <si>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</si>
  <si>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</si>
  <si>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</si>
  <si>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</si>
  <si>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</si>
  <si>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</si>
  <si>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</si>
  <si>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</si>
  <si>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</si>
  <si>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</si>
  <si>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</si>
  <si>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</si>
  <si>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</si>
  <si>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</si>
  <si>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</si>
  <si>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</si>
  <si>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</si>
  <si>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</si>
  <si>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</si>
  <si>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</si>
  <si>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</si>
  <si>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</si>
  <si>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</si>
  <si>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</si>
  <si>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</si>
  <si>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</si>
  <si>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</si>
  <si>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</si>
  <si>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</si>
  <si>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</si>
  <si>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</si>
  <si>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</si>
  <si>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</si>
  <si>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</si>
  <si>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</si>
  <si>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</si>
  <si>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</si>
  <si>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</si>
  <si>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</si>
  <si>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</si>
  <si>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</si>
  <si>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</si>
  <si>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</si>
  <si>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</si>
  <si>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</si>
  <si>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</si>
  <si>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</si>
  <si>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</si>
  <si>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</si>
  <si>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</si>
  <si>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</si>
  <si>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</si>
  <si>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</si>
  <si>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</si>
  <si>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</si>
  <si>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</si>
  <si>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</si>
  <si>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</si>
  <si>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</si>
  <si>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</si>
  <si>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</si>
  <si>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</si>
  <si>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</si>
  <si>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</si>
  <si>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</si>
  <si>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</si>
  <si>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</si>
  <si>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</si>
  <si>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</si>
  <si>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</si>
  <si>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</si>
  <si>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</si>
  <si>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</si>
  <si>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</si>
  <si>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</si>
  <si>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</si>
  <si>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</si>
  <si>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</si>
  <si>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</si>
  <si>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</si>
  <si>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</si>
  <si>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</si>
  <si>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</si>
  <si>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</si>
  <si>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</si>
  <si>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</si>
  <si>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</si>
  <si>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</si>
  <si>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</si>
  <si>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</si>
  <si>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</si>
  <si>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</si>
  <si>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</si>
  <si>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</si>
  <si>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</si>
  <si>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</si>
  <si>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</si>
  <si>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</si>
  <si>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</si>
  <si>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</si>
  <si>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</si>
  <si>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</si>
  <si>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</si>
  <si>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</si>
  <si>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</si>
  <si>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</si>
  <si>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</si>
  <si>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</si>
  <si>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</si>
  <si>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</si>
  <si>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</si>
  <si>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</si>
  <si>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</si>
  <si>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</si>
  <si>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</si>
  <si>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</si>
  <si>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</si>
  <si>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</si>
  <si>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</si>
  <si>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</si>
  <si>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</si>
  <si>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</si>
  <si>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</si>
  <si>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</si>
  <si>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</si>
  <si>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</si>
  <si>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</si>
  <si>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</si>
  <si>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</si>
  <si>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</si>
  <si>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</si>
  <si>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</si>
  <si>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</si>
  <si>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</si>
  <si>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</si>
  <si>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</si>
  <si>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</si>
  <si>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</si>
  <si>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</si>
  <si>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</si>
  <si>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</si>
  <si>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</si>
  <si>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</si>
  <si>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</si>
  <si>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</si>
  <si>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</si>
  <si>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</si>
  <si>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</si>
  <si>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</si>
  <si>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</si>
  <si>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</si>
  <si>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</si>
  <si>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</si>
  <si>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</si>
  <si>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</si>
  <si>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</si>
  <si>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</si>
  <si>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</si>
  <si>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</si>
  <si>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</si>
  <si>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</si>
  <si>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</si>
  <si>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</si>
  <si>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</si>
  <si>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</si>
  <si>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</si>
  <si>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</si>
  <si>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</si>
  <si>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</si>
  <si>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</si>
  <si>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</si>
  <si>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</si>
  <si>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</si>
  <si>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</si>
  <si>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</si>
  <si>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</si>
  <si>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</si>
  <si>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</si>
  <si>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</si>
  <si>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</si>
  <si>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</si>
  <si>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</si>
  <si>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</si>
  <si>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</si>
  <si>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</si>
  <si>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</si>
  <si>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</si>
  <si>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</si>
  <si>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</si>
  <si>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</si>
  <si>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</si>
  <si>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</si>
  <si>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</si>
  <si>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</si>
  <si>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</si>
  <si>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</si>
  <si>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</si>
  <si>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</si>
  <si>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</si>
  <si>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</si>
  <si>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</si>
  <si>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</si>
  <si>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</si>
  <si>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</si>
  <si>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</si>
  <si>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</si>
  <si>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</si>
  <si>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</si>
  <si>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</si>
  <si>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</si>
  <si>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</si>
  <si>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</si>
  <si>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</si>
  <si>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</si>
  <si>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</si>
  <si>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</si>
  <si>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</si>
  <si>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</si>
  <si>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</si>
  <si>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</si>
  <si>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</si>
  <si>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</si>
  <si>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</si>
  <si>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</si>
  <si>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</si>
  <si>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</si>
  <si>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</si>
  <si>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</si>
  <si>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</si>
  <si>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</si>
  <si>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</si>
  <si>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</si>
  <si>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</si>
  <si>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</si>
  <si>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</si>
  <si>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</si>
  <si>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</si>
  <si>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</si>
  <si>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</si>
  <si>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</si>
  <si>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</si>
  <si>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</si>
  <si>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</si>
  <si>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</si>
  <si>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</si>
  <si>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</si>
  <si>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</si>
  <si>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</si>
  <si>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</si>
  <si>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</si>
  <si>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</si>
  <si>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</si>
  <si>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</si>
  <si>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</si>
  <si>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</si>
  <si>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</si>
  <si>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</si>
  <si>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</si>
  <si>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</si>
  <si>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</si>
  <si>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</si>
  <si>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</si>
  <si>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</si>
  <si>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</si>
  <si>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</si>
  <si>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</si>
  <si>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</si>
  <si>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</si>
  <si>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</si>
  <si>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</si>
  <si>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</si>
  <si>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</si>
  <si>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</si>
  <si>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</si>
  <si>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</si>
  <si>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</si>
  <si>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</si>
  <si>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</si>
  <si>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</si>
  <si>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</si>
  <si>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</si>
  <si>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</si>
  <si>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</si>
  <si>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</si>
  <si>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</si>
  <si>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</si>
  <si>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</si>
  <si>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</si>
  <si>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</si>
  <si>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</si>
  <si>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</si>
  <si>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</si>
  <si>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</si>
  <si>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</si>
  <si>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</si>
  <si>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</si>
  <si>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</si>
  <si>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</si>
  <si>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</si>
  <si>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</si>
  <si>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</si>
  <si>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</si>
  <si>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</si>
  <si>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</si>
  <si>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</si>
  <si>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</si>
  <si>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</si>
  <si>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</si>
  <si>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</si>
  <si>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</si>
  <si>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</si>
  <si>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</si>
  <si>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</si>
  <si>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</si>
  <si>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</si>
  <si>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</si>
  <si>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</si>
  <si>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</si>
  <si>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</si>
  <si>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</si>
  <si>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</si>
  <si>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</si>
  <si>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</si>
  <si>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</si>
  <si>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</si>
  <si>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</si>
  <si>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</si>
  <si>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</si>
  <si>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</si>
  <si>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</si>
  <si>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</si>
  <si>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</si>
  <si>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</si>
  <si>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</si>
  <si>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</si>
  <si>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</si>
  <si>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</si>
  <si>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</si>
  <si>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</si>
  <si>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</si>
  <si>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</si>
  <si>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</si>
  <si>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</si>
  <si>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</si>
  <si>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</si>
  <si>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</si>
  <si>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</si>
  <si>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</si>
  <si>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</si>
  <si>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</si>
  <si>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</si>
  <si>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</si>
  <si>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</si>
  <si>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</si>
  <si>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</si>
  <si>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</si>
  <si>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</si>
  <si>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</si>
  <si>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</si>
  <si>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</si>
  <si>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</si>
  <si>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</si>
  <si>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</si>
  <si>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</si>
  <si>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</si>
  <si>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</si>
  <si>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</si>
  <si>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</si>
  <si>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</si>
  <si>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</si>
  <si>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</si>
  <si>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</si>
  <si>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</si>
  <si>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</si>
  <si>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</si>
  <si>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</si>
  <si>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</si>
  <si>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</si>
  <si>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</si>
  <si>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</si>
  <si>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</si>
  <si>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</si>
  <si>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</si>
  <si>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</si>
  <si>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</si>
  <si>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</si>
  <si>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</si>
  <si>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</si>
  <si>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</si>
  <si>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</si>
  <si>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</si>
  <si>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</si>
  <si>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</si>
  <si>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</si>
  <si>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</si>
  <si>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</si>
  <si>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</si>
  <si>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</si>
  <si>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</si>
  <si>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</si>
  <si>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</si>
  <si>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</si>
  <si>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</si>
  <si>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</si>
  <si>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</si>
  <si>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</si>
  <si>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</si>
  <si>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</si>
  <si>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</si>
  <si>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</si>
  <si>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</si>
  <si>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</si>
  <si>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</si>
  <si>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</si>
  <si>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</si>
  <si>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</si>
  <si>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</si>
  <si>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</si>
  <si>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</si>
  <si>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</si>
  <si>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</si>
  <si>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</si>
  <si>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</si>
  <si>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</si>
  <si>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</si>
  <si>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</si>
  <si>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</si>
  <si>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</si>
  <si>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</si>
  <si>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</si>
  <si>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</si>
  <si>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</si>
  <si>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</si>
  <si>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</si>
  <si>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</si>
  <si>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</si>
  <si>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</si>
  <si>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</si>
  <si>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</si>
  <si>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</si>
  <si>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</si>
  <si>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</si>
  <si>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</si>
  <si>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</si>
  <si>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</si>
  <si>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</si>
  <si>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</si>
  <si>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</si>
  <si>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</si>
  <si>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</si>
  <si>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</si>
  <si>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</si>
  <si>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</si>
  <si>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</si>
  <si>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</si>
  <si>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</si>
  <si>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</si>
  <si>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</si>
  <si>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</si>
  <si>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</si>
  <si>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</si>
  <si>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</si>
  <si>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</si>
  <si>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</si>
  <si>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</si>
  <si>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</si>
  <si>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</si>
  <si>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</si>
  <si>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</si>
  <si>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</si>
  <si>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</si>
  <si>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</si>
  <si>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</si>
  <si>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</si>
  <si>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</si>
  <si>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</si>
  <si>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</si>
  <si>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</si>
  <si>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</si>
  <si>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</si>
  <si>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</si>
  <si>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</si>
  <si>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</si>
  <si>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</si>
  <si>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</si>
  <si>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</si>
  <si>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</si>
  <si>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</si>
  <si>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</si>
  <si>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</si>
  <si>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</si>
  <si>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</si>
  <si>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</si>
  <si>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</si>
  <si>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</si>
  <si>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</si>
  <si>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</si>
  <si>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</si>
  <si>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</si>
  <si>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</si>
  <si>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</si>
  <si>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</si>
  <si>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</si>
  <si>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</si>
  <si>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</si>
  <si>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</si>
  <si>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</si>
  <si>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</si>
  <si>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</si>
  <si>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</si>
  <si>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</si>
  <si>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</si>
  <si>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</si>
  <si>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</si>
  <si>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</si>
  <si>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</si>
  <si>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</si>
  <si>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</si>
  <si>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</si>
  <si>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</si>
  <si>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</si>
  <si>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</si>
  <si>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</si>
  <si>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</si>
  <si>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</si>
  <si>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</si>
  <si>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</si>
  <si>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</si>
  <si>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</si>
  <si>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</si>
  <si>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</si>
  <si>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</si>
  <si>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</si>
  <si>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</si>
  <si>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</si>
  <si>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</si>
  <si>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</si>
  <si>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</si>
  <si>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</si>
  <si>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</si>
  <si>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</si>
  <si>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</si>
  <si>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</si>
  <si>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</si>
  <si>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</si>
  <si>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</si>
  <si>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</si>
  <si>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</si>
  <si>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</si>
  <si>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</si>
  <si>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</si>
  <si>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</si>
  <si>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</si>
  <si>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</si>
  <si>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</si>
  <si>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</si>
  <si>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</si>
  <si>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</si>
  <si>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</si>
  <si>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</si>
  <si>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</si>
  <si>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</si>
  <si>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</si>
  <si>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</si>
  <si>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</si>
  <si>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</si>
  <si>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</si>
  <si>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</si>
  <si>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</si>
  <si>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</si>
  <si>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</si>
  <si>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</si>
  <si>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</si>
  <si>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</si>
  <si>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</si>
  <si>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</si>
  <si>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</si>
  <si>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</si>
  <si>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</si>
  <si>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</si>
  <si>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</si>
  <si>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</si>
  <si>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</si>
  <si>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</si>
  <si>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</si>
  <si>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</si>
  <si>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</si>
  <si>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</si>
  <si>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</si>
  <si>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</si>
  <si>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</si>
  <si>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</si>
  <si>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</si>
  <si>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</si>
  <si>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</si>
  <si>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</si>
  <si>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</si>
  <si>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</si>
  <si>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</si>
  <si>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</si>
  <si>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</si>
  <si>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</si>
  <si>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</si>
  <si>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</si>
  <si>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</si>
  <si>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</si>
  <si>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</si>
  <si>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</si>
  <si>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</si>
  <si>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</si>
  <si>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</si>
  <si>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</si>
  <si>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</si>
  <si>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</si>
  <si>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</si>
  <si>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</si>
  <si>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</si>
  <si>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</si>
  <si>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</si>
  <si>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</si>
  <si>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</si>
  <si>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</si>
  <si>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</si>
  <si>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</si>
  <si>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</si>
  <si>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</si>
  <si>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</si>
  <si>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</si>
  <si>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</si>
  <si>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</si>
  <si>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</si>
  <si>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</si>
  <si>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</si>
  <si>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</si>
  <si>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</si>
  <si>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</si>
  <si>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</si>
  <si>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</si>
  <si>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</si>
  <si>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</si>
  <si>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</si>
  <si>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</si>
  <si>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</si>
  <si>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</si>
  <si>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</si>
  <si>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</si>
  <si>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</si>
  <si>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</si>
  <si>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</si>
  <si>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</si>
  <si>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</si>
  <si>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</si>
  <si>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</si>
  <si>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</si>
  <si>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</si>
  <si>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</si>
  <si>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</si>
  <si>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</si>
  <si>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</si>
  <si>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</si>
  <si>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</si>
  <si>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</si>
  <si>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</si>
  <si>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</si>
  <si>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</si>
  <si>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</si>
  <si>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</si>
  <si>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</si>
  <si>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</si>
  <si>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</si>
  <si>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</si>
  <si>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</si>
  <si>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</si>
  <si>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</si>
  <si>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</si>
  <si>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</si>
  <si>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</si>
  <si>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</si>
  <si>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</si>
  <si>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</si>
  <si>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</si>
  <si>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</si>
  <si>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</si>
  <si>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</si>
  <si>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</si>
  <si>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</si>
  <si>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</si>
  <si>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</si>
  <si>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</si>
  <si>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</si>
  <si>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</si>
  <si>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</si>
  <si>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</si>
  <si>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</si>
  <si>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</si>
  <si>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</si>
  <si>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</si>
  <si>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</si>
  <si>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</si>
  <si>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</si>
  <si>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</si>
  <si>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</si>
  <si>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</si>
  <si>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</si>
  <si>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</si>
  <si>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</si>
  <si>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</si>
  <si>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</si>
  <si>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</si>
  <si>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</si>
  <si>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</si>
  <si>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</si>
  <si>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</si>
  <si>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</si>
  <si>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</si>
  <si>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</si>
  <si>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</si>
  <si>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</si>
  <si>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</si>
  <si>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</si>
  <si>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</si>
  <si>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</si>
  <si>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</si>
  <si>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</si>
  <si>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</si>
  <si>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</si>
  <si>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</si>
  <si>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</si>
  <si>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</si>
  <si>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</si>
  <si>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</si>
  <si>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</si>
  <si>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</si>
  <si>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</si>
  <si>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</si>
  <si>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</si>
  <si>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</si>
  <si>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</si>
  <si>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</si>
  <si>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</si>
  <si>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</si>
  <si>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</si>
  <si>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</si>
  <si>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</si>
  <si>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</si>
  <si>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</si>
  <si>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</si>
  <si>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</si>
  <si>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</si>
  <si>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</si>
  <si>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</si>
  <si>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</si>
  <si>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</si>
  <si>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</si>
  <si>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</si>
  <si>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</si>
  <si>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</si>
  <si>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</si>
  <si>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</si>
  <si>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</si>
  <si>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</si>
  <si>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</si>
  <si>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</si>
  <si>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</si>
  <si>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</si>
  <si>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</si>
  <si>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</si>
  <si>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</si>
  <si>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</si>
  <si>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</si>
  <si>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</si>
  <si>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</si>
  <si>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</si>
  <si>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</si>
  <si>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</si>
  <si>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</si>
  <si>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</si>
  <si>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</si>
  <si>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</si>
  <si>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</si>
  <si>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</si>
  <si>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</si>
  <si>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</si>
  <si>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</si>
  <si>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</si>
  <si>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</si>
  <si>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</si>
  <si>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</si>
  <si>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</si>
  <si>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</si>
  <si>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</si>
  <si>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</si>
  <si>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</si>
  <si>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</si>
  <si>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</si>
  <si>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</si>
  <si>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</si>
  <si>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</si>
  <si>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</si>
  <si>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</si>
  <si>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</si>
  <si>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</si>
  <si>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</si>
  <si>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</si>
  <si>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</si>
  <si>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</si>
  <si>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</si>
  <si>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</si>
  <si>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</si>
  <si>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</si>
  <si>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</si>
  <si>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</si>
  <si>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</si>
  <si>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</si>
  <si>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</si>
  <si>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</si>
  <si>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</si>
  <si>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</si>
  <si>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</si>
  <si>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</si>
  <si>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</si>
  <si>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</si>
  <si>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</si>
  <si>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</si>
  <si>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</si>
  <si>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</si>
  <si>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</si>
  <si>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</si>
  <si>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</si>
  <si>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</si>
  <si>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</si>
  <si>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</si>
  <si>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</si>
  <si>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</si>
  <si>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</si>
  <si>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</si>
  <si>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</si>
  <si>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</si>
  <si>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</si>
  <si>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</si>
  <si>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</si>
  <si>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</si>
  <si>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</si>
  <si>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</si>
  <si>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</si>
  <si>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</si>
  <si>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</si>
  <si>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</si>
  <si>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</si>
  <si>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</si>
  <si>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</si>
  <si>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</si>
  <si>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</si>
  <si>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</si>
  <si>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</si>
  <si>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</si>
  <si>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</si>
  <si>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</si>
  <si>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</si>
  <si>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</si>
  <si>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</si>
  <si>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</si>
  <si>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</si>
  <si>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</si>
  <si>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</si>
  <si>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</si>
  <si>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</si>
  <si>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</si>
  <si>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</si>
  <si>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</si>
  <si>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</si>
  <si>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</si>
  <si>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</si>
  <si>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</si>
  <si>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</si>
  <si>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</si>
  <si>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</si>
  <si>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</si>
  <si>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</si>
  <si>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</si>
  <si>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</si>
  <si>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</si>
  <si>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</si>
  <si>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</si>
  <si>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</si>
  <si>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</si>
  <si>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</si>
  <si>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</si>
  <si>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</si>
  <si>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</si>
  <si>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</si>
  <si>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</si>
  <si>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</si>
  <si>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</si>
  <si>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</si>
  <si>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</si>
  <si>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</si>
  <si>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</si>
  <si>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</si>
  <si>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</si>
  <si>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</si>
  <si>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</si>
  <si>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</si>
  <si>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</si>
  <si>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</si>
  <si>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</si>
  <si>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</si>
  <si>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</si>
  <si>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</si>
  <si>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</si>
  <si>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</si>
  <si>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</si>
  <si>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</si>
  <si>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</si>
  <si>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</si>
  <si>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</si>
  <si>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</si>
  <si>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</si>
  <si>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</si>
  <si>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</si>
  <si>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</si>
  <si>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</si>
  <si>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</si>
  <si>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</si>
  <si>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</si>
  <si>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</si>
  <si>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</si>
  <si>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</si>
  <si>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</si>
  <si>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</si>
  <si>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</si>
  <si>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</si>
  <si>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</si>
  <si>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</si>
  <si>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</si>
  <si>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</si>
  <si>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</si>
  <si>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</si>
  <si>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</si>
  <si>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</si>
  <si>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</si>
  <si>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</si>
  <si>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</si>
  <si>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</si>
  <si>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</si>
  <si>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</si>
  <si>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</si>
  <si>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</si>
  <si>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</si>
  <si>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</si>
  <si>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</si>
  <si>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</si>
  <si>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</si>
  <si>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</si>
  <si>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</si>
  <si>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</si>
  <si>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</si>
  <si>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</si>
  <si>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</si>
  <si>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</si>
  <si>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</si>
  <si>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</si>
  <si>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</si>
  <si>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</si>
  <si>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</si>
  <si>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</si>
  <si>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</si>
  <si>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</si>
  <si>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</si>
  <si>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</si>
  <si>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</si>
  <si>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</si>
  <si>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</si>
  <si>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</si>
  <si>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</si>
  <si>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</si>
  <si>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</si>
  <si>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</si>
  <si>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</si>
  <si>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</si>
  <si>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</si>
  <si>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</si>
  <si>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</si>
  <si>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</si>
  <si>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</si>
  <si>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</si>
  <si>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</si>
  <si>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</si>
  <si>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</si>
  <si>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</si>
  <si>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</si>
  <si>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</si>
  <si>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</si>
  <si>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</si>
  <si>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</si>
  <si>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</si>
  <si>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</si>
  <si>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</si>
  <si>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</si>
  <si>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</si>
  <si>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</si>
  <si>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</si>
  <si>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</si>
  <si>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</si>
  <si>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</si>
  <si>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</si>
  <si>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</si>
  <si>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</si>
  <si>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</si>
  <si>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</si>
  <si>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</si>
  <si>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</si>
  <si>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</si>
  <si>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</si>
  <si>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</si>
  <si>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</si>
  <si>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</si>
  <si>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</si>
  <si>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</si>
  <si>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</si>
  <si>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</si>
  <si>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</si>
  <si>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</si>
  <si>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</si>
  <si>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</si>
  <si>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</si>
  <si>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</si>
  <si>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</si>
  <si>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</si>
  <si>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</si>
  <si>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</si>
  <si>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</si>
  <si>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</si>
  <si>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</si>
  <si>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</si>
  <si>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</si>
  <si>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</si>
  <si>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</si>
  <si>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</si>
  <si>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</si>
  <si>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</si>
  <si>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</si>
  <si>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</si>
  <si>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</si>
  <si>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</si>
  <si>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</si>
  <si>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</si>
  <si>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</si>
  <si>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</si>
  <si>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</si>
  <si>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</si>
  <si>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</si>
  <si>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</si>
  <si>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</si>
  <si>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</si>
  <si>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</si>
  <si>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</si>
  <si>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</si>
  <si>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</si>
  <si>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</si>
  <si>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</si>
  <si>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</si>
  <si>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</si>
  <si>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</si>
  <si>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</si>
  <si>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</si>
  <si>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</si>
  <si>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</si>
  <si>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</si>
  <si>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</si>
  <si>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</si>
  <si>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</si>
  <si>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</si>
  <si>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</si>
  <si>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</si>
  <si>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</si>
  <si>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</si>
  <si>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</si>
  <si>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</si>
  <si>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</si>
  <si>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</si>
  <si>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</si>
  <si>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</si>
  <si>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</si>
  <si>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</si>
  <si>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</si>
  <si>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</si>
  <si>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</si>
  <si>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</si>
  <si>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</si>
  <si>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</si>
  <si>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</si>
  <si>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</si>
  <si>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</si>
  <si>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</si>
  <si>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</si>
  <si>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</si>
  <si>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</si>
  <si>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</si>
  <si>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</si>
  <si>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</si>
  <si>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</si>
  <si>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</si>
  <si>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</si>
  <si>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</si>
  <si>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</si>
  <si>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</si>
  <si>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</si>
  <si>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</si>
  <si>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</si>
  <si>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</si>
  <si>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</si>
  <si>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</si>
  <si>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</si>
  <si>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</si>
  <si>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</si>
  <si>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</si>
  <si>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</si>
  <si>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</si>
  <si>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</si>
  <si>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</si>
  <si>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</si>
  <si>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</si>
  <si>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</si>
  <si>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</si>
  <si>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</si>
  <si>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</si>
  <si>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</si>
  <si>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</si>
  <si>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</si>
  <si>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</si>
  <si>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</si>
  <si>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</si>
  <si>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</si>
  <si>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</si>
  <si>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</si>
  <si>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</si>
  <si>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</si>
  <si>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</si>
  <si>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</si>
  <si>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</si>
  <si>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</si>
  <si>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</si>
  <si>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</si>
  <si>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</si>
  <si>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</si>
  <si>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</si>
  <si>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</si>
  <si>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</si>
  <si>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</si>
  <si>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</si>
  <si>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</si>
  <si>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</si>
  <si>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</si>
  <si>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</si>
  <si>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</si>
  <si>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</si>
  <si>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</si>
  <si>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</si>
  <si>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</si>
  <si>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</si>
  <si>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</si>
  <si>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</si>
  <si>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</si>
  <si>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</si>
  <si>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</si>
  <si>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</si>
  <si>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</si>
  <si>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</si>
  <si>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</si>
  <si>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</si>
  <si>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</si>
  <si>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</si>
  <si>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</si>
  <si>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</si>
  <si>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</si>
  <si>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</si>
  <si>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</si>
  <si>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</si>
  <si>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</si>
  <si>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</si>
  <si>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</si>
  <si>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</si>
  <si>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</si>
  <si>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</si>
  <si>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</si>
  <si>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</si>
  <si>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</si>
  <si>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</si>
  <si>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</si>
  <si>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</si>
  <si>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</si>
  <si>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</si>
  <si>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</si>
  <si>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</si>
  <si>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</si>
  <si>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</si>
  <si>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</si>
  <si>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</si>
  <si>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</si>
  <si>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</si>
  <si>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</si>
  <si>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</si>
  <si>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</si>
  <si>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</si>
  <si>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</si>
  <si>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</si>
  <si>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</si>
  <si>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</si>
  <si>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</si>
  <si>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</si>
  <si>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</si>
  <si>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</si>
  <si>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</si>
  <si>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</si>
  <si>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</si>
  <si>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</si>
  <si>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</si>
  <si>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</si>
  <si>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</si>
  <si>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</si>
  <si>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</si>
  <si>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</si>
  <si>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</si>
  <si>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</si>
  <si>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</si>
  <si>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</si>
  <si>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</si>
  <si>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</si>
  <si>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</si>
  <si>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</si>
  <si>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</si>
  <si>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</si>
  <si>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</si>
  <si>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</si>
  <si>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</si>
  <si>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</si>
  <si>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</si>
  <si>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</si>
  <si>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</si>
  <si>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</si>
  <si>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</si>
  <si>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</si>
  <si>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</si>
  <si>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</si>
  <si>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</si>
  <si>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</si>
  <si>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</si>
  <si>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</si>
  <si>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</si>
  <si>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</si>
  <si>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</si>
  <si>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</si>
  <si>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</si>
  <si>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</si>
  <si>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</si>
  <si>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</si>
  <si>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</si>
  <si>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</si>
  <si>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</si>
  <si>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</si>
  <si>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</si>
  <si>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</si>
  <si>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</si>
  <si>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</si>
  <si>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</si>
  <si>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</si>
  <si>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</si>
  <si>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</si>
  <si>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</si>
  <si>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</si>
  <si>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</si>
  <si>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</si>
  <si>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</si>
  <si>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</si>
  <si>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</si>
  <si>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</si>
  <si>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</si>
  <si>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</si>
  <si>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</si>
  <si>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</si>
  <si>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</si>
  <si>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</si>
  <si>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</si>
  <si>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</si>
  <si>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</si>
  <si>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</si>
  <si>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</si>
  <si>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</si>
  <si>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</si>
  <si>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</si>
  <si>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</si>
  <si>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</si>
  <si>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</si>
  <si>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</si>
  <si>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</si>
  <si>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</si>
  <si>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</si>
  <si>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</si>
  <si>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</si>
  <si>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</si>
  <si>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</si>
  <si>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</si>
  <si>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</si>
  <si>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</si>
  <si>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</si>
  <si>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</si>
  <si>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</si>
  <si>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</si>
  <si>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</si>
  <si>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</si>
  <si>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</si>
  <si>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</si>
  <si>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</si>
  <si>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</si>
  <si>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</si>
  <si>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</si>
  <si>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</si>
  <si>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</si>
  <si>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</si>
  <si>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</si>
  <si>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</si>
  <si>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</si>
  <si>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</si>
  <si>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</si>
  <si>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</si>
  <si>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</si>
  <si>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</si>
  <si>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</si>
  <si>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</si>
  <si>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</si>
  <si>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</si>
  <si>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</si>
  <si>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</si>
  <si>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</si>
  <si>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</si>
  <si>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</si>
  <si>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</si>
  <si>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</si>
  <si>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</si>
  <si>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</si>
  <si>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</si>
  <si>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</si>
  <si>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</si>
  <si>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</si>
  <si>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</si>
  <si>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</si>
  <si>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</si>
  <si>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</si>
  <si>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</si>
  <si>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</si>
  <si>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</si>
  <si>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</si>
  <si>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</si>
  <si>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</si>
  <si>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</si>
  <si>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</si>
  <si>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</si>
  <si>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</si>
  <si>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</si>
  <si>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</si>
  <si>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</si>
  <si>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</si>
  <si>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</si>
  <si>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</si>
  <si>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</si>
  <si>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</si>
  <si>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</si>
  <si>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</si>
  <si>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</si>
  <si>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</si>
  <si>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</si>
  <si>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</si>
  <si>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</si>
  <si>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</si>
  <si>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</si>
  <si>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</si>
  <si>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</si>
  <si>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</si>
  <si>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</si>
  <si>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</si>
  <si>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</si>
  <si>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</si>
  <si>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</si>
  <si>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</si>
  <si>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</si>
  <si>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</si>
  <si>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</si>
  <si>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</si>
  <si>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</si>
  <si>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</si>
  <si>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</si>
  <si>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</si>
  <si>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</si>
  <si>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</si>
  <si>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</si>
  <si>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</si>
  <si>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</si>
  <si>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</si>
  <si>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</si>
  <si>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</si>
  <si>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</si>
  <si>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</si>
  <si>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</si>
  <si>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</si>
  <si>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</si>
  <si>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</si>
  <si>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</si>
  <si>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</si>
  <si>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</si>
  <si>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</si>
  <si>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</si>
  <si>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</si>
  <si>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</si>
  <si>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</si>
  <si>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</si>
  <si>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</si>
  <si>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</si>
  <si>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</si>
  <si>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</si>
  <si>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</si>
  <si>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</si>
  <si>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</si>
  <si>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</si>
  <si>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</si>
  <si>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</si>
  <si>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</si>
  <si>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</si>
  <si>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</si>
  <si>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</si>
  <si>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</si>
  <si>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</si>
  <si>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</si>
  <si>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</si>
  <si>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</si>
  <si>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</si>
  <si>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</si>
  <si>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</si>
  <si>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</si>
  <si>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</si>
  <si>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</si>
  <si>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</si>
  <si>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</si>
  <si>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</si>
  <si>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</si>
  <si>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</si>
  <si>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</si>
  <si>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</si>
  <si>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</si>
  <si>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</si>
  <si>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</si>
  <si>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</si>
  <si>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</si>
  <si>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</si>
  <si>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</si>
  <si>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</si>
  <si>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</si>
  <si>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</si>
  <si>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</si>
  <si>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</si>
  <si>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</si>
  <si>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</si>
  <si>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</si>
  <si>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</si>
  <si>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</si>
  <si>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</si>
  <si>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</si>
  <si>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</si>
  <si>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</si>
  <si>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</si>
  <si>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</si>
  <si>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</si>
  <si>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</si>
  <si>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</si>
  <si>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</si>
  <si>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</si>
  <si>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</si>
  <si>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</si>
  <si>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</si>
  <si>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</si>
  <si>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</si>
  <si>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</si>
  <si>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</si>
  <si>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</si>
  <si>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</si>
  <si>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</si>
  <si>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</si>
  <si>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</si>
  <si>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</si>
  <si>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</si>
  <si>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</si>
  <si>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</si>
  <si>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</si>
  <si>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</si>
  <si>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</si>
  <si>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</si>
  <si>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</si>
  <si>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</si>
  <si>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</si>
  <si>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</si>
  <si>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</si>
  <si>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</si>
  <si>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</si>
  <si>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</si>
  <si>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</si>
  <si>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</si>
  <si>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</si>
  <si>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</si>
  <si>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</si>
  <si>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</si>
  <si>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</si>
  <si>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</si>
  <si>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</si>
  <si>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</si>
  <si>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</si>
  <si>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</si>
  <si>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</si>
  <si>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</si>
  <si>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</si>
  <si>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</si>
  <si>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</si>
  <si>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</si>
  <si>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</si>
  <si>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</si>
  <si>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</si>
  <si>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</si>
  <si>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</si>
  <si>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</si>
  <si>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</si>
  <si>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</si>
  <si>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</si>
  <si>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</si>
  <si>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</si>
  <si>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</si>
  <si>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</si>
  <si>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</si>
  <si>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</si>
  <si>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</si>
  <si>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</si>
  <si>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</si>
  <si>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</si>
  <si>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</si>
  <si>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</si>
  <si>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</si>
  <si>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</si>
  <si>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</si>
  <si>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</si>
  <si>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</si>
  <si>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</si>
  <si>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</si>
  <si>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</si>
  <si>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</si>
  <si>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</si>
  <si>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</si>
  <si>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</si>
  <si>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</si>
  <si>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</si>
  <si>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</si>
  <si>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</si>
  <si>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</si>
  <si>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</si>
  <si>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</si>
  <si>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</si>
  <si>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</si>
  <si>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</si>
  <si>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</si>
  <si>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</si>
  <si>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</si>
  <si>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</si>
  <si>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</si>
  <si>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</si>
  <si>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</si>
  <si>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</si>
  <si>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</si>
  <si>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</si>
  <si>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</si>
  <si>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</si>
  <si>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</si>
  <si>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</si>
  <si>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</si>
  <si>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</si>
  <si>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</si>
  <si>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</si>
  <si>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</si>
  <si>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</si>
  <si>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</si>
  <si>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</si>
  <si>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</si>
  <si>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</si>
  <si>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</si>
  <si>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</si>
  <si>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</si>
  <si>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</si>
  <si>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</si>
  <si>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</si>
  <si>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</si>
  <si>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</si>
  <si>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</si>
  <si>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</si>
  <si>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</si>
  <si>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</si>
  <si>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</si>
  <si>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</si>
  <si>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</si>
  <si>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</si>
  <si>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</si>
  <si>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</si>
  <si>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</si>
  <si>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</si>
  <si>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</si>
  <si>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</si>
  <si>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</si>
  <si>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</si>
  <si>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</si>
  <si>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</si>
  <si>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</si>
  <si>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</si>
  <si>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</si>
  <si>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</si>
  <si>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</si>
  <si>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</si>
  <si>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</si>
  <si>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</si>
  <si>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</si>
  <si>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</si>
  <si>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</si>
  <si>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</si>
  <si>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</si>
  <si>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</si>
  <si>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</si>
  <si>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</si>
  <si>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</si>
  <si>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</si>
  <si>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</si>
  <si>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</si>
  <si>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</si>
  <si>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</si>
  <si>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</si>
  <si>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</si>
  <si>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</si>
  <si>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</si>
  <si>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</si>
  <si>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</si>
  <si>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</si>
  <si>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</si>
  <si>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</si>
  <si>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</si>
  <si>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</si>
  <si>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</si>
  <si>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</si>
  <si>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</si>
  <si>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</si>
  <si>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</si>
  <si>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</si>
  <si>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</si>
  <si>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</si>
  <si>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</si>
  <si>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</si>
  <si>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</si>
  <si>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</si>
  <si>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</si>
  <si>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</si>
  <si>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</si>
  <si>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</si>
  <si>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</si>
  <si>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</si>
  <si>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</si>
  <si>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</si>
  <si>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</si>
  <si>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</si>
  <si>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</si>
  <si>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</si>
  <si>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</si>
  <si>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</si>
  <si>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</si>
  <si>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</si>
  <si>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</si>
  <si>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</si>
  <si>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</si>
  <si>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</si>
  <si>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</si>
  <si>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</si>
  <si>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</si>
  <si>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</si>
  <si>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</si>
  <si>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</si>
  <si>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</si>
  <si>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</si>
  <si>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</si>
  <si>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</si>
  <si>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</si>
  <si>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</si>
  <si>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</si>
  <si>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</si>
  <si>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</si>
  <si>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</si>
  <si>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</si>
  <si>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</si>
  <si>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</si>
  <si>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</si>
  <si>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</si>
  <si>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</si>
  <si>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</si>
  <si>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</si>
  <si>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</si>
  <si>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</si>
  <si>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</si>
  <si>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</si>
  <si>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</si>
  <si>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</si>
  <si>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</si>
  <si>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</si>
  <si>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</si>
  <si>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</si>
  <si>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</si>
  <si>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</si>
  <si>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</si>
  <si>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</si>
  <si>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</si>
  <si>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</si>
  <si>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</si>
  <si>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</si>
  <si>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</si>
  <si>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</si>
  <si>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</si>
  <si>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</si>
  <si>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</si>
  <si>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</si>
  <si>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</si>
  <si>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</si>
  <si>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</si>
  <si>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</si>
  <si>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</si>
  <si>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</si>
  <si>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</si>
  <si>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</si>
  <si>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</si>
  <si>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</si>
  <si>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</si>
  <si>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</si>
  <si>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</si>
  <si>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</si>
  <si>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</si>
  <si>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</si>
  <si>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</si>
  <si>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</si>
  <si>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</si>
  <si>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</si>
  <si>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</si>
  <si>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</si>
  <si>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</si>
  <si>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</si>
  <si>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</si>
  <si>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</si>
  <si>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</si>
  <si>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</si>
  <si>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</si>
  <si>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</si>
  <si>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</si>
  <si>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</si>
  <si>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</si>
  <si>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</si>
  <si>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</si>
  <si>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</si>
  <si>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</si>
  <si>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</si>
  <si>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</si>
  <si>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</si>
  <si>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</si>
  <si>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</si>
  <si>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</si>
  <si>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</si>
  <si>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</si>
  <si>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</si>
  <si>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</si>
  <si>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</si>
  <si>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</si>
  <si>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</si>
  <si>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</si>
  <si>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</si>
  <si>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</si>
  <si>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</si>
  <si>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</si>
  <si>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</si>
  <si>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</si>
  <si>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</si>
  <si>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</si>
  <si>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</si>
  <si>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</si>
  <si>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</si>
  <si>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</si>
  <si>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</si>
  <si>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</si>
  <si>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</si>
  <si>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</si>
  <si>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</si>
  <si>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</si>
  <si>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</si>
  <si>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</si>
  <si>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</si>
  <si>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</si>
  <si>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</si>
  <si>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</si>
  <si>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</si>
  <si>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</si>
  <si>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</si>
  <si>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</si>
  <si>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</si>
  <si>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</si>
  <si>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</si>
  <si>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</si>
  <si>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</si>
  <si>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</si>
  <si>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</si>
  <si>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</si>
  <si>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</si>
  <si>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</si>
  <si>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</si>
  <si>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</si>
  <si>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</si>
  <si>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</si>
  <si>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</si>
  <si>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</si>
  <si>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</si>
  <si>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</si>
  <si>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</si>
  <si>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</si>
  <si>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</si>
  <si>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</si>
  <si>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</si>
  <si>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</si>
  <si>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</si>
  <si>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</si>
  <si>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</si>
  <si>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</si>
  <si>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</si>
  <si>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</si>
  <si>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</si>
  <si>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</si>
  <si>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</si>
  <si>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</si>
  <si>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</si>
  <si>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</si>
  <si>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</si>
  <si>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</si>
  <si>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</si>
  <si>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</si>
  <si>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</si>
  <si>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</si>
  <si>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</si>
  <si>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</si>
  <si>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</si>
  <si>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</si>
  <si>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</si>
  <si>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</si>
  <si>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</si>
  <si>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</si>
  <si>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</si>
  <si>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</si>
  <si>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</si>
  <si>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</si>
  <si>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</si>
  <si>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</si>
  <si>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</si>
  <si>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</si>
  <si>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</si>
  <si>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</si>
  <si>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</si>
  <si>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</si>
  <si>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</si>
  <si>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</si>
  <si>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</si>
  <si>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</si>
  <si>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</si>
  <si>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</si>
  <si>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</si>
  <si>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</si>
  <si>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</si>
  <si>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</si>
  <si>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</si>
  <si>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</si>
  <si>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</si>
  <si>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</si>
  <si>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</si>
  <si>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</si>
  <si>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</si>
  <si>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</si>
  <si>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</si>
  <si>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</si>
  <si>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</si>
  <si>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</si>
  <si>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</si>
  <si>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</si>
  <si>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</si>
  <si>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</si>
  <si>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</si>
  <si>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</si>
  <si>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</si>
  <si>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</si>
  <si>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</si>
  <si>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</si>
  <si>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</si>
  <si>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</si>
  <si>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</si>
  <si>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</si>
  <si>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</si>
  <si>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</si>
  <si>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</si>
  <si>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</si>
  <si>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</si>
  <si>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</si>
  <si>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</si>
  <si>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</si>
  <si>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</si>
  <si>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</si>
  <si>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</si>
  <si>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</si>
  <si>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</si>
  <si>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</si>
  <si>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</si>
  <si>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</si>
  <si>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</si>
  <si>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</si>
  <si>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</si>
  <si>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</si>
  <si>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</si>
  <si>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</si>
  <si>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</si>
  <si>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</si>
  <si>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</si>
  <si>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</si>
  <si>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</si>
  <si>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</si>
  <si>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</si>
  <si>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</si>
  <si>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</si>
  <si>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</si>
  <si>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</si>
  <si>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</si>
  <si>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</si>
  <si>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</si>
  <si>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</si>
  <si>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</si>
  <si>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</si>
  <si>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</si>
  <si>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</si>
  <si>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</si>
  <si>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</si>
  <si>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</si>
  <si>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</si>
  <si>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</si>
  <si>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</si>
  <si>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</si>
  <si>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</si>
  <si>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</si>
  <si>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</si>
  <si>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</si>
  <si>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</si>
  <si>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</si>
  <si>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</si>
  <si>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</si>
  <si>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</si>
  <si>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</si>
  <si>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</si>
  <si>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</si>
  <si>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</si>
  <si>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</si>
  <si>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</si>
  <si>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</si>
  <si>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</si>
  <si>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</si>
  <si>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</si>
  <si>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</si>
  <si>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</si>
  <si>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</si>
  <si>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</si>
  <si>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</si>
  <si>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</si>
  <si>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</si>
  <si>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</si>
  <si>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</si>
  <si>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</si>
  <si>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</si>
  <si>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</si>
  <si>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</si>
  <si>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</si>
  <si>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</si>
  <si>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</si>
  <si>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</si>
  <si>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</si>
  <si>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</si>
  <si>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</si>
  <si>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</si>
  <si>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</si>
  <si>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</si>
  <si>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</si>
  <si>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</si>
  <si>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</si>
  <si>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</si>
  <si>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</si>
  <si>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</si>
  <si>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</si>
  <si>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</si>
  <si>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</si>
  <si>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</si>
  <si>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</si>
  <si>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</si>
  <si>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</si>
  <si>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</si>
  <si>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</si>
  <si>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</si>
  <si>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</si>
  <si>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</si>
  <si>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</si>
  <si>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</si>
  <si>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</si>
  <si>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</si>
  <si>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</si>
  <si>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</si>
  <si>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</si>
  <si>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</si>
  <si>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</si>
  <si>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</si>
  <si>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</si>
  <si>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</si>
  <si>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</si>
  <si>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</si>
  <si>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</si>
  <si>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</si>
  <si>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</si>
  <si>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</si>
  <si>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</si>
  <si>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</si>
  <si>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</si>
  <si>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</si>
  <si>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</si>
  <si>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</si>
  <si>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</si>
  <si>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</si>
  <si>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</si>
  <si>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</si>
  <si>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</si>
  <si>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</si>
  <si>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</si>
  <si>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</si>
  <si>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</si>
  <si>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</si>
  <si>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</si>
  <si>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</si>
  <si>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</si>
  <si>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</si>
  <si>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</si>
  <si>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</si>
  <si>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</si>
  <si>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</si>
  <si>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</si>
  <si>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</si>
  <si>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</si>
  <si>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</si>
  <si>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</si>
  <si>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</si>
  <si>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</si>
  <si>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</si>
  <si>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</si>
  <si>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</si>
  <si>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</si>
  <si>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</si>
  <si>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</si>
  <si>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</si>
  <si>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</si>
  <si>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</si>
  <si>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</si>
  <si>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</si>
  <si>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</si>
  <si>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</si>
  <si>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</si>
  <si>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</si>
  <si>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</si>
  <si>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</si>
  <si>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</si>
  <si>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</si>
  <si>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</si>
  <si>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</si>
  <si>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</si>
  <si>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</si>
  <si>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</si>
  <si>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</si>
  <si>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</si>
  <si>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</si>
  <si>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</si>
  <si>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</si>
  <si>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</si>
  <si>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</si>
  <si>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</si>
  <si>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</si>
  <si>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</si>
  <si>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</si>
  <si>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</si>
  <si>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</si>
  <si>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</si>
  <si>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</si>
  <si>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</si>
  <si>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</si>
  <si>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</si>
  <si>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</si>
  <si>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</si>
  <si>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</si>
  <si>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</si>
  <si>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</si>
  <si>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</si>
  <si>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</si>
  <si>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</si>
  <si>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</si>
  <si>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</si>
  <si>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</si>
  <si>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</si>
  <si>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</si>
  <si>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</si>
  <si>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</si>
  <si>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</si>
  <si>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</si>
  <si>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</si>
  <si>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</si>
  <si>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</si>
  <si>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</si>
  <si>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</si>
  <si>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</si>
  <si>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</si>
  <si>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</si>
  <si>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</si>
  <si>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</si>
  <si>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</si>
  <si>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</si>
  <si>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</si>
  <si>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</si>
  <si>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</si>
  <si>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</si>
  <si>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</si>
  <si>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</si>
  <si>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</si>
  <si>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</si>
  <si>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</si>
  <si>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</si>
  <si>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</si>
  <si>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</si>
  <si>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</si>
  <si>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</si>
  <si>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</si>
  <si>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</si>
  <si>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</si>
  <si>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</si>
  <si>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</si>
  <si>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</si>
  <si>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</si>
  <si>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</si>
  <si>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</si>
  <si>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</si>
  <si>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</si>
  <si>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</si>
  <si>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</si>
  <si>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</si>
  <si>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</si>
  <si>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</si>
  <si>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</si>
  <si>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</si>
  <si>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</si>
  <si>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</si>
  <si>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</si>
  <si>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</si>
  <si>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</si>
  <si>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</si>
  <si>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</si>
  <si>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</si>
  <si>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</si>
  <si>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</si>
  <si>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</si>
  <si>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</si>
  <si>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</si>
  <si>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</si>
  <si>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</si>
  <si>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</si>
  <si>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</si>
  <si>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</si>
  <si>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</si>
  <si>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</si>
  <si>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</si>
  <si>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</si>
  <si>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</si>
  <si>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</si>
  <si>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</si>
  <si>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</si>
  <si>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</si>
  <si>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</si>
  <si>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</si>
  <si>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</si>
  <si>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</si>
  <si>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</si>
  <si>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</si>
  <si>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</si>
  <si>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</si>
  <si>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</si>
  <si>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</si>
  <si>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</si>
  <si>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</si>
  <si>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</si>
  <si>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</si>
  <si>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</si>
  <si>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</si>
  <si>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</si>
  <si>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</si>
  <si>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</si>
  <si>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</si>
  <si>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</si>
  <si>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</si>
  <si>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</si>
  <si>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</si>
  <si>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</si>
  <si>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</si>
  <si>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</si>
  <si>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</si>
  <si>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</si>
  <si>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</si>
  <si>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</si>
  <si>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</si>
  <si>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</si>
  <si>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</si>
  <si>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</si>
  <si>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</si>
  <si>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</si>
  <si>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</si>
  <si>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</si>
  <si>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</si>
  <si>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</si>
  <si>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</si>
  <si>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</si>
  <si>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</si>
  <si>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</si>
  <si>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</si>
  <si>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</si>
  <si>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</si>
  <si>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</si>
  <si>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</si>
  <si>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</si>
  <si>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</si>
  <si>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</si>
  <si>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</si>
  <si>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</si>
  <si>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</si>
  <si>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</si>
  <si>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</si>
  <si>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</si>
  <si>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</si>
  <si>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</si>
  <si>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</si>
  <si>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</si>
  <si>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</si>
  <si>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</si>
  <si>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</si>
  <si>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</si>
  <si>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</si>
  <si>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</si>
  <si>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</si>
  <si>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</si>
  <si>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</si>
  <si>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</si>
  <si>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</si>
  <si>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</si>
  <si>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</si>
  <si>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</si>
  <si>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</si>
  <si>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</si>
  <si>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</si>
  <si>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</si>
  <si>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</si>
  <si>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</si>
  <si>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</si>
  <si>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</si>
  <si>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</si>
  <si>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</si>
  <si>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</si>
  <si>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</si>
  <si>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</si>
  <si>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</si>
  <si>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</si>
  <si>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</si>
  <si>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</si>
  <si>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</si>
  <si>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</si>
  <si>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</si>
  <si>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</si>
  <si>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</si>
  <si>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</si>
  <si>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</si>
  <si>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</si>
  <si>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</si>
  <si>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</si>
  <si>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</si>
  <si>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</si>
  <si>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</si>
  <si>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</si>
  <si>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</si>
  <si>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</si>
  <si>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</si>
  <si>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</si>
  <si>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</si>
  <si>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</si>
  <si>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</si>
  <si>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</si>
  <si>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</si>
  <si>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</si>
  <si>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</si>
  <si>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</si>
  <si>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</si>
  <si>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</si>
  <si>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</si>
  <si>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</si>
  <si>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</si>
  <si>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</si>
  <si>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</si>
  <si>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</si>
  <si>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</si>
  <si>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</si>
  <si>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</si>
  <si>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</si>
  <si>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</si>
  <si>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</si>
  <si>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</si>
  <si>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</si>
  <si>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</si>
  <si>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</si>
  <si>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</si>
  <si>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</si>
  <si>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</si>
  <si>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</si>
  <si>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</si>
  <si>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</si>
  <si>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</si>
  <si>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</si>
  <si>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</si>
  <si>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</si>
  <si>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</si>
  <si>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</si>
  <si>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</si>
  <si>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</si>
  <si>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</si>
  <si>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</si>
  <si>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</si>
  <si>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</si>
  <si>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</si>
  <si>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</si>
  <si>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</si>
  <si>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</si>
  <si>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</si>
  <si>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</si>
  <si>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</si>
  <si>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</si>
  <si>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</si>
  <si>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</si>
  <si>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</si>
  <si>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</si>
  <si>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</si>
  <si>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</si>
  <si>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</si>
  <si>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</si>
  <si>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</si>
  <si>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</si>
  <si>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</si>
  <si>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</si>
  <si>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</si>
  <si>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</si>
  <si>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</si>
  <si>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</si>
  <si>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</si>
  <si>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</si>
  <si>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</si>
  <si>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</si>
  <si>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</si>
  <si>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</si>
  <si>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</si>
  <si>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</si>
  <si>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</si>
  <si>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</si>
  <si>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</si>
  <si>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</si>
  <si>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</si>
  <si>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</si>
  <si>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</si>
  <si>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</si>
  <si>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</si>
  <si>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</si>
  <si>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</si>
  <si>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</si>
  <si>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</si>
  <si>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</si>
  <si>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</si>
  <si>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</si>
  <si>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</si>
  <si>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</si>
  <si>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</si>
  <si>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</si>
  <si>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</si>
  <si>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</si>
  <si>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</si>
  <si>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</si>
  <si>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</si>
  <si>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</si>
  <si>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</si>
  <si>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</si>
  <si>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</si>
  <si>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</si>
  <si>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</si>
  <si>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</si>
  <si>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</si>
  <si>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</si>
  <si>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</si>
  <si>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</si>
  <si>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</si>
  <si>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</si>
  <si>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</si>
  <si>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</si>
  <si>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</si>
  <si>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</si>
  <si>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</si>
  <si>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</si>
  <si>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</si>
  <si>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</si>
  <si>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</si>
  <si>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</si>
  <si>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</si>
  <si>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</si>
  <si>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</si>
  <si>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</si>
  <si>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</si>
  <si>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</si>
  <si>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</si>
  <si>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</si>
  <si>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</si>
  <si>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</si>
  <si>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</si>
  <si>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</si>
  <si>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</si>
  <si>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</si>
  <si>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</si>
  <si>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</si>
  <si>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</si>
  <si>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</si>
  <si>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</si>
  <si>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</si>
  <si>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</si>
  <si>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</si>
  <si>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</si>
  <si>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</si>
  <si>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</si>
  <si>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</si>
  <si>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</si>
  <si>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</si>
  <si>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</si>
  <si>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</si>
  <si>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</si>
  <si>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</si>
  <si>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</si>
  <si>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</si>
  <si>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</si>
  <si>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</si>
  <si>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</si>
  <si>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</si>
  <si>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</si>
  <si>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</si>
  <si>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</si>
  <si>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</si>
  <si>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</si>
  <si>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</si>
  <si>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</si>
  <si>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</si>
  <si>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</si>
  <si>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</si>
  <si>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</si>
  <si>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</si>
  <si>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</si>
  <si>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</si>
  <si>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</si>
  <si>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</si>
  <si>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</si>
  <si>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</si>
  <si>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</si>
  <si>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</si>
  <si>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</si>
  <si>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</si>
  <si>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</si>
  <si>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</si>
  <si>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</si>
  <si>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</si>
  <si>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</si>
  <si>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</si>
  <si>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</si>
  <si>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</si>
  <si>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</si>
  <si>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</si>
  <si>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</si>
  <si>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</si>
  <si>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</si>
  <si>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</si>
  <si>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</si>
  <si>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</si>
  <si>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</si>
  <si>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</si>
  <si>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</si>
  <si>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</si>
  <si>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</si>
  <si>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</si>
  <si>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</si>
  <si>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</si>
  <si>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</si>
  <si>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</si>
  <si>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</si>
  <si>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</si>
  <si>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</si>
  <si>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</si>
  <si>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</si>
  <si>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</si>
  <si>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</si>
  <si>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</si>
  <si>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</si>
  <si>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</si>
  <si>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</si>
  <si>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</si>
  <si>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</si>
  <si>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</si>
  <si>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</si>
  <si>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</si>
  <si>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</si>
  <si>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</si>
  <si>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</si>
  <si>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</si>
  <si>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</si>
  <si>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</si>
  <si>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</si>
  <si>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</si>
  <si>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</si>
  <si>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</si>
  <si>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</si>
  <si>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</si>
  <si>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</si>
  <si>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</si>
  <si>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</si>
  <si>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</si>
  <si>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</si>
  <si>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</si>
  <si>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</si>
  <si>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</si>
  <si>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</si>
  <si>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</si>
  <si>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</si>
  <si>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</si>
  <si>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</si>
  <si>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</si>
  <si>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</si>
  <si>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</si>
  <si>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</si>
  <si>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</si>
  <si>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</si>
  <si>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</si>
  <si>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</si>
  <si>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</si>
  <si>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</si>
  <si>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</si>
  <si>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</si>
  <si>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</si>
  <si>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</si>
  <si>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</si>
  <si>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</si>
  <si>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</si>
  <si>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</si>
  <si>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</si>
  <si>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</si>
  <si>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</si>
  <si>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</si>
  <si>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</si>
  <si>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</si>
  <si>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</si>
  <si>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</si>
  <si>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</si>
  <si>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</si>
  <si>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</si>
  <si>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</si>
  <si>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</si>
  <si>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</si>
  <si>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</si>
  <si>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</si>
  <si>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</si>
  <si>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</si>
  <si>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</si>
  <si>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</si>
  <si>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</si>
  <si>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</si>
  <si>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</si>
  <si>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</si>
  <si>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</si>
  <si>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</si>
  <si>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</si>
  <si>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</si>
  <si>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</si>
  <si>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</si>
  <si>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</si>
  <si>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</si>
  <si>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</si>
  <si>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</si>
  <si>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</si>
  <si>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</si>
  <si>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</si>
  <si>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</si>
  <si>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</si>
  <si>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</si>
  <si>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</si>
  <si>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</si>
  <si>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</si>
  <si>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</si>
  <si>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</si>
  <si>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</si>
  <si>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</si>
  <si>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</si>
  <si>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</si>
  <si>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</si>
  <si>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</si>
  <si>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</si>
  <si>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</si>
  <si>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</si>
  <si>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</si>
  <si>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</si>
  <si>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</si>
  <si>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</si>
  <si>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</si>
  <si>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</si>
  <si>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</si>
  <si>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</si>
  <si>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</si>
  <si>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</si>
  <si>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</si>
  <si>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</si>
  <si>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</si>
  <si>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</si>
  <si>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</si>
  <si>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</si>
  <si>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</si>
  <si>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</si>
  <si>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</si>
  <si>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</si>
  <si>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</si>
  <si>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</si>
  <si>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</si>
  <si>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</si>
  <si>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</si>
  <si>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</si>
  <si>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</si>
  <si>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</si>
  <si>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</si>
  <si>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</si>
  <si>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</si>
  <si>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</si>
  <si>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</si>
  <si>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</si>
  <si>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</si>
  <si>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</si>
  <si>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</si>
  <si>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</si>
  <si>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</si>
  <si>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</si>
  <si>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</si>
  <si>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</si>
  <si>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</si>
  <si>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</si>
  <si>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</si>
  <si>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</si>
  <si>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</si>
  <si>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</si>
  <si>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</si>
  <si>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</si>
  <si>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</si>
  <si>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</si>
  <si>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</si>
  <si>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</si>
  <si>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</si>
  <si>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</si>
  <si>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</si>
  <si>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</si>
  <si>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</si>
  <si>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</si>
  <si>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</si>
  <si>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</si>
  <si>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</si>
  <si>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</si>
  <si>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</si>
  <si>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</si>
  <si>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</si>
  <si>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</si>
  <si>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</si>
  <si>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</si>
  <si>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</si>
  <si>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</si>
  <si>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</si>
  <si>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</si>
  <si>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</si>
  <si>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</si>
  <si>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</si>
  <si>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</si>
  <si>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</si>
  <si>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</si>
  <si>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</si>
  <si>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</si>
  <si>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</si>
  <si>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</si>
  <si>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</si>
  <si>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</si>
  <si>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</si>
  <si>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</si>
  <si>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</si>
  <si>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</si>
  <si>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</si>
  <si>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</si>
  <si>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</si>
  <si>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</si>
  <si>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</si>
  <si>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</si>
  <si>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</si>
  <si>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</si>
  <si>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</si>
  <si>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</si>
  <si>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</si>
  <si>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</si>
  <si>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</si>
  <si>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</si>
  <si>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</si>
  <si>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</si>
  <si>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</si>
  <si>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</si>
  <si>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</si>
  <si>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</si>
  <si>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</si>
  <si>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</si>
  <si>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</si>
  <si>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</si>
  <si>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</si>
  <si>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</si>
  <si>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</si>
  <si>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</si>
  <si>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</si>
  <si>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</si>
  <si>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</si>
  <si>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</si>
  <si>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</si>
  <si>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</si>
  <si>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</si>
  <si>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</si>
  <si>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</si>
  <si>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</si>
  <si>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</si>
  <si>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</si>
  <si>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</si>
  <si>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</si>
  <si>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</si>
  <si>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</si>
  <si>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</si>
  <si>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</si>
  <si>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</si>
  <si>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</si>
  <si>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</si>
  <si>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</si>
  <si>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</si>
  <si>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</si>
  <si>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</si>
  <si>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</si>
  <si>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</si>
  <si>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</si>
  <si>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</si>
  <si>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</si>
  <si>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</si>
  <si>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</si>
  <si>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</si>
  <si>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</si>
  <si>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</si>
  <si>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</si>
  <si>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</si>
  <si>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</si>
  <si>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</si>
  <si>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</si>
  <si>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</si>
  <si>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</si>
  <si>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</si>
  <si>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</si>
  <si>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</si>
  <si>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</si>
  <si>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</si>
  <si>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</si>
  <si>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</si>
  <si>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</si>
  <si>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</si>
  <si>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</si>
  <si>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</si>
  <si>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</si>
  <si>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</si>
  <si>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</si>
  <si>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</si>
  <si>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</si>
  <si>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</si>
  <si>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</si>
  <si>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</si>
  <si>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</si>
  <si>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</si>
  <si>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</si>
  <si>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</si>
  <si>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</si>
  <si>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</si>
  <si>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</si>
  <si>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</si>
  <si>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</si>
  <si>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</si>
  <si>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</si>
  <si>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</si>
  <si>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</si>
  <si>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</si>
  <si>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</si>
  <si>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</si>
  <si>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</si>
  <si>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</si>
  <si>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</si>
  <si>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</si>
  <si>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</si>
  <si>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</si>
  <si>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</si>
  <si>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</si>
  <si>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</si>
  <si>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</si>
  <si>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</si>
  <si>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</si>
  <si>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</si>
  <si>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</si>
  <si>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</si>
  <si>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</si>
  <si>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</si>
  <si>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</si>
  <si>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</si>
  <si>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</si>
  <si>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</si>
  <si>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</si>
  <si>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</si>
  <si>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</si>
  <si>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</si>
  <si>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</si>
  <si>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</si>
  <si>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</si>
  <si>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</si>
  <si>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</si>
  <si>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</si>
  <si>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</si>
  <si>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</si>
  <si>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</si>
  <si>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</si>
  <si>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</si>
  <si>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</si>
  <si>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</si>
  <si>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</si>
  <si>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</si>
  <si>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</si>
  <si>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</si>
  <si>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</si>
  <si>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</si>
  <si>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</si>
  <si>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</si>
  <si>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</si>
  <si>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</si>
  <si>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</si>
  <si>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</si>
  <si>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</si>
  <si>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</si>
  <si>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</si>
  <si>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</si>
  <si>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</si>
  <si>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</si>
  <si>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</si>
  <si>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</si>
  <si>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</si>
  <si>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</si>
  <si>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</si>
  <si>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</si>
  <si>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</si>
  <si>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</si>
  <si>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</si>
  <si>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</si>
  <si>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</si>
  <si>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</si>
  <si>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</si>
  <si>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</si>
  <si>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</si>
  <si>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</si>
  <si>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</si>
  <si>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</si>
  <si>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</si>
  <si>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</si>
  <si>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</si>
  <si>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</si>
  <si>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</si>
  <si>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</si>
  <si>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</si>
  <si>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</si>
  <si>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</si>
  <si>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</si>
  <si>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</si>
  <si>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</si>
  <si>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</si>
  <si>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</si>
  <si>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</si>
  <si>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</si>
  <si>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</si>
  <si>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</si>
  <si>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</si>
  <si>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</si>
  <si>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</si>
  <si>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</si>
  <si>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</si>
  <si>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</si>
  <si>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</si>
  <si>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</si>
  <si>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</si>
  <si>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</si>
  <si>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</si>
  <si>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</si>
  <si>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</si>
  <si>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</si>
  <si>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</si>
  <si>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</si>
  <si>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</si>
  <si>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</si>
  <si>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</si>
  <si>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</si>
  <si>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</si>
  <si>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</si>
  <si>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</si>
  <si>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</si>
  <si>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</si>
  <si>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</si>
  <si>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</si>
  <si>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</si>
  <si>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</si>
  <si>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</si>
  <si>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</si>
  <si>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</si>
  <si>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</si>
  <si>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</si>
  <si>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</si>
  <si>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</si>
  <si>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</si>
  <si>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</si>
  <si>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</si>
  <si>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</si>
  <si>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</si>
  <si>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</si>
  <si>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</si>
  <si>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</si>
  <si>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</si>
  <si>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</si>
  <si>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</si>
  <si>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</si>
  <si>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</si>
  <si>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</si>
  <si>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</si>
  <si>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</si>
  <si>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</si>
  <si>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</si>
  <si>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</si>
  <si>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</si>
  <si>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</si>
  <si>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</si>
  <si>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</si>
  <si>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</si>
  <si>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</si>
  <si>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</si>
  <si>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</si>
  <si>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</si>
  <si>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</si>
  <si>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</si>
  <si>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</si>
  <si>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</si>
  <si>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</si>
  <si>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</si>
  <si>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</si>
  <si>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</si>
  <si>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</si>
  <si>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</si>
  <si>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</si>
  <si>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PCM-20251208-00000015</t>
  </si>
  <si>
    <t>ETA 40 min</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</si>
  <si>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</si>
  <si>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</si>
  <si>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</si>
  <si>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</si>
  <si>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</si>
  <si>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</si>
  <si>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</si>
  <si>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</si>
  <si>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</si>
  <si>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</si>
  <si>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</si>
  <si>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</si>
  <si>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</si>
  <si>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PCM-20251207-00001917</t>
  </si>
  <si>
    <t xml:space="preserve">ETA 120 MIN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</si>
  <si>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</si>
  <si>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</si>
  <si>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</si>
  <si>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</si>
  <si>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</si>
  <si>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</si>
  <si>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</si>
  <si>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</si>
  <si>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</si>
  <si>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</si>
  <si>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</si>
  <si>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</si>
  <si>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</si>
  <si>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</si>
  <si>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</si>
  <si>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</si>
  <si>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</si>
  <si>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</si>
  <si>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</si>
  <si>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</si>
  <si>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PCM-20251208-00000016</t>
  </si>
  <si>
    <t>Em team on the way 40 mins</t>
  </si>
  <si>
    <t>PCM-20251207-00002533</t>
  </si>
  <si>
    <t xml:space="preserve">remaining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</si>
</sst>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2" totalsRowShown="0" headerRowDxfId="62" dataDxfId="61" headerRowBorderDxfId="59" tableBorderDxfId="60">
  <autoFilter ref="A1:L9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5" totalsRowShown="0" headerRowDxfId="13" tableBorderDxfId="12">
  <autoFilter ref="A1:L3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336.0934413194409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10147</v>
      </c>
      <c r="E3" s="123" t="s">
        <v>39106</v>
      </c>
      <c r="F3" s="122">
        <v>45999.00571759259</v>
      </c>
      <c r="G3" s="121">
        <f ca="1">IFERROR(NOW()-F3,"-")</f>
        <v>3.6149652776657604E-2</v>
      </c>
      <c r="H3" s="122">
        <v>45998.990740740737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45999.041867245367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45999.041867245367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45999.041867245367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45999.041867245367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45999.041867245367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45999.041867245367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45999.041867245367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45999.041867245367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45999.041867245367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45999.041867245367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45999.041867245367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45999.041867245367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45999.041867245367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45999.041867245367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45999.041867245367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45999.041867245367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45999.041867245367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45999.041867245367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45999.041867245367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45999.041867245367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45999.041867245367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45999.041867245367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45999.041867245367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45999.041867245367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45999.041867245367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45999.041867245367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45999.041867245367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45999.041867245367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45999.041867245367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45999.041867245367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45999.041867245367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45999.041867245367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45999.041867245367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45999.041867245367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45999.041867245367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45999.041867245367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45999.041867245367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45999.041867245367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45999.041867245367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45999.041867245367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45999.041867245367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45999.041867245367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45999.041867245367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45999.041867245367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45999.041867245367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45999.041867245367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45999.041867245367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45999.041867245367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45999.041867245367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45999.041867245367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45999.041867245367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45999.041867245367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45999.041867245367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45999.041867245367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45999.041867245367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45999.041867245367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45999.041867245367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45999.041867245367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45999.041867245367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45999.041867245367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45999.041867245367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45999.041867245367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45999.041867245367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45999.041867245367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45999.041867245367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45999.041867245367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45999.041867245367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45999.041867245367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45999.041867245367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45999.041867245367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45999.041867245367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45999.041867245367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45999.041867245367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45999.041867245367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45999.041867245367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45999.041867245367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45999.041867245367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45999.041867245367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45999.041867245367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45999.041867245367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45999.041867245367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45999.041867245367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45999.041867245367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45999.041867245367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45999.041867245367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45999.041867245367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45999.041867245367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45999.041867245367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45999.041867245367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45999.041867245367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45999.041867245367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45999.041867245367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45999.041867245367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45999.041867245367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45999.041867245367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45999.041867245367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45999.041867245367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45999.041867245367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45999.041867245367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45999.041867245367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45999.041867245367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45999.041867245367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45999.041867245367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45999.041867245367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45999.041867245367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45999.041867245367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45999.041867245367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45999.041867245367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45999.041867245367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45999.041867245367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45999.041867245367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45999.041867245367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45999.041867245367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45999.041867245367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45999.041867245367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45999.041867245367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45999.041867245367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45999.041867245367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45999.041867245367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45999.041867245367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45999.041867245367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45999.041867245367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45999.041867245367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45999.041867245367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45999.041867245367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45999.041867245367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45999.041867245367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45999.041867245367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45999.041867245367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45999.041867245367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45999.041867245367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45999.041867245367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45999.041867245367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45999.041867245367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45999.041867245367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45999.041867245367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45999.041867245367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45999.041867245367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45999.041867245367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45999.041867245367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45999.041867245367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45999.041867245367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45999.041867245367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45999.041867245367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45999.041867245367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45999.041867245367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45999.041867245367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45999.041867245367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45999.041867245367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45999.041867245367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45999.041867245367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45999.041867245367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45999.041867245367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45999.041867245367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45999.041867245367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45999.041867245367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45999.041867245367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45999.041867245367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45999.041867245367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45999.041867245367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45999.041867245367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45999.041867245367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45999.041867245367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45999.041867245367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45999.041867245367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45999.041867245367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45999.041867245367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45999.041867245367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45999.041867245367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45999.041867245367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45999.041867245367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45999.041867245367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45999.041867245367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45999.041867245367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45999.041867245367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45999.041867245367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45999.041867245367</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174.04202928240557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14.65444826388557</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1.6864853009246872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t="shared" ref="G6:G67" ca="1" si="1">IFERROR(NOW()-F6,"-")</f>
        <v>0.12121886574459495</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t="shared" ca="1" si="1"/>
        <v>45999.04186701389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45999.04186701389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45999.04186701389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45999.04186701389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45999.04186701389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45999.04186701389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45999.04186701389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45999.04186701389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45999.04186701389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45999.04186701389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45999.04186701389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45999.04186701389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45999.04186701389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45999.04186701389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45999.04186701389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45999.04186701389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45999.04186701389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45999.04186701389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45999.04186701389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45999.04186701389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45999.04186701389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45999.04186701389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45999.04186701389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45999.04186701389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45999.04186701389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45999.04186701389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45999.04186701389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45999.04186701389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45999.04186701389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45999.04186701389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45999.04186701389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45999.04186701389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45999.04186701389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45999.04186701389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45999.04186701389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45999.04186701389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45999.04186701389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45999.04186701389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45999.04186701389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45999.04186701389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45999.04186701389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45999.04186701389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45999.04186701389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45999.04186701389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45999.04186701389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45999.04186701389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45999.04186701389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45999.04186701389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45999.04186701389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45999.04186701389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45999.04186701389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45999.04186701389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45999.04186701389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45999.04186701389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45999.04186701389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45999.04186701389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45999.04186701389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45999.04186701389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45999.04186701389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45999.04186701389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45999.04186701389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45999.04186701389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45999.04186701389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45999.04186701389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45999.04186701389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45999.04186701389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45999.04186701389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45999.04186701389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45999.04186701389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45999.04186701389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45999.04186701389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45999.04186701389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45999.04186701389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45999.04186701389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45999.04186701389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45999.04186701389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45999.04186701389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45999.04186701389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45999.04186701389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45999.04186701389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45999.04186701389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45999.04186701389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45999.04186701389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45999.04186701389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45999.04186701389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45999.04186701389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45999.04186701389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45999.04186701389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45999.04186701389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45999.04186701389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45999.04186701389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45999.04186701389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45999.04186701389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45999.04186701389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45999.04186701389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45999.04186701389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45999.04186701389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45999.04186701389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45999.04186701389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45999.04186701389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45999.04186701389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45999.04186701389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45999.04186701389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45999.04186701389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45999.04186701389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45999.04186701389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45999.04186701389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45999.04186701389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45999.04186701389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45999.04186701389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45999.04186701389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45999.04186701389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45999.04186701389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45999.04186701389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45999.04186701389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45999.04186701389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45999.04186701389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45999.04186701389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45999.04186701389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45999.04186701389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45999.04186701389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45999.04186701389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45999.04186701389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45999.04186701389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45999.04186701389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45999.04186701389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45999.04186701389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45999.04186701389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45999.04186701389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45999.04186701389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45999.04186701389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45999.04186701389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45999.041867245367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45999.041867245367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45999.041867245367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45999.041867245367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45999.041867245367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45999.041867245367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45999.041867245367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45999.041867245367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45999.041867245367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45999.041867245367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45999.041867245367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45999.041867245367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45999.041867245367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45999.041867245367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45999.041867245367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45999.041867245367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45999.041867245367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45999.041867245367</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45999.041867245367</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45999.041867245367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45999.041867245367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45999.041867245367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45999.041867245367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45999.041867245367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45999.041867245367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45999.041867245367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45999.041867245367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45999.041867245367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45999.041867245367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45999.041867245367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45999.041867245367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45999.041867245367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45999.041867245367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45999.041867245367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45999.041867245367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45999.041867245367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45999.041867245367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45999.041867245367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45999.041867245367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45999.041867245367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45999.041867245367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45999.041867245367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45999.041867245367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45999.041867245367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45999.041867245367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45999.041867245367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45999.041867245367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45999.041867245367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45999.041867245367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45999.041867245367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45999.041867245367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45999.041867245367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45999.041867245367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45999.041867245367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45999.041867245367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45999.041867245367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45999.041867245367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45999.041867245367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45999.041867245367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45999.041867245367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45999.041867245367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45999.041867245367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45999.041867245367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45999.041867245367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45999.041867245367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45999.041867245367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45999.041867245367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45999.041867245367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45999.041867245367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45999.041867245367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45999.041867245367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45999.041867245367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45999.041867245367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45999.041867245367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45999.041867245367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45999.041867245367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45999.041867245367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45999.041867245367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45999.041867245367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45999.041867245367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45999.041867245367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45999.041867245367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45999.041867245367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45999.041867245367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45999.041867245367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45999.041867245367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45999.041867245367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45999.041867245367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45999.041867245367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45999.041867245367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45999.041867245367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45999.041867245367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45999.041867245367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45999.041867245367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45999.041867245367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45999.041867245367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45999.041867245367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45999.041867245367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45999.041867245367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45999.041867245367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45999.041867245367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45999.041867245367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45999.041867245367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45999.041867245367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45999.041867245367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45999.041867245367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45999.041867245367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45999.041867245367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45999.041867245367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45999.041867245367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45999.041867245367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45999.041867245367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45999.041867245367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45999.041867245367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45999.041867245367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45999.041867245367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45999.041867245367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45999.041867245367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45999.041867245367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45999.041867245367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45999.041867245367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45999.041867245367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45999.041867245367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45999.041867245367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45999.041867245367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45999.041867245367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45999.041867245367</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45999.041867245367</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2"/>
  <sheetViews>
    <sheetView workbookViewId="0">
      <selection activeCell="E9" sqref="E9"/>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39123</v>
      </c>
      <c r="B2" s="58" t="str">
        <f>IFERROR(VLOOKUP(D2,DB!A:K,11,0),"")</f>
        <v>R3</v>
      </c>
      <c r="C2" s="18">
        <v>1</v>
      </c>
      <c r="D2" s="154" t="s">
        <v>19779</v>
      </c>
      <c r="E2" s="18" t="s">
        <v>39106</v>
      </c>
      <c r="F2" s="22">
        <v>45998.760289351849</v>
      </c>
      <c r="G2" s="21">
        <f t="shared" ref="G2" ca="1" si="0">IFERROR(NOW()-F2,"-")</f>
        <v>0.28157789351826068</v>
      </c>
      <c r="H2" s="22">
        <v>45998.755266203705</v>
      </c>
      <c r="I2" s="19" t="str">
        <f>IFERROR(VLOOKUP(D2,DB!A:F,6,0),"")</f>
        <v>SCECO</v>
      </c>
      <c r="J2" s="18" t="str">
        <f>IFERROR(VLOOKUP(D2,DB!A:G,7,0),"")</f>
        <v>Good</v>
      </c>
      <c r="K2" s="42" t="s">
        <v>39124</v>
      </c>
      <c r="L2" s="23" t="str">
        <f>IFERROR(VLOOKUP(D2,DB!A:I,9,0),"")</f>
        <v>Latis</v>
      </c>
    </row>
    <row r="3" spans="1:13" ht="15" customHeight="1">
      <c r="A3" s="19"/>
      <c r="B3" s="58" t="str">
        <f>IFERROR(VLOOKUP(D3,DB!A:K,11,0),"")</f>
        <v/>
      </c>
      <c r="C3" s="18"/>
      <c r="D3" s="154"/>
      <c r="E3" s="18"/>
      <c r="F3" s="20"/>
      <c r="G3" s="21">
        <f t="shared" ref="G3:G65" ca="1" si="1">IFERROR(NOW()-F3,"-")</f>
        <v>45999.041867245367</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1"/>
        <v>45999.041867245367</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45999.041867245367</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45999.041867245367</v>
      </c>
      <c r="H6" s="22"/>
      <c r="I6" s="19" t="str">
        <f>IFERROR(VLOOKUP(D6,DB!A:F,6,0),"")</f>
        <v/>
      </c>
      <c r="J6" s="18" t="str">
        <f>IFERROR(VLOOKUP(D6,DB!A:G,7,0),"")</f>
        <v/>
      </c>
      <c r="K6" s="42"/>
      <c r="L6" s="23" t="str">
        <f>IFERROR(VLOOKUP(D6,DB!A:I,9,0),"")</f>
        <v/>
      </c>
    </row>
    <row r="7" spans="1:13" ht="15" customHeight="1">
      <c r="A7" s="19"/>
      <c r="B7" s="58" t="str">
        <f>IFERROR(VLOOKUP(D7,DB!A:K,11,0),"")</f>
        <v/>
      </c>
      <c r="C7" s="18"/>
      <c r="D7" s="153"/>
      <c r="E7" s="18"/>
      <c r="F7" s="20"/>
      <c r="G7" s="21">
        <f t="shared" ca="1" si="1"/>
        <v>45999.041867245367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1"/>
        <v>45999.041867245367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1"/>
        <v>45999.041867245367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45999.041867245367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45999.041867245367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45999.041867245367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45999.041867245367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45999.041867245367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45999.041867245367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45999.041867245367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45999.041867245367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45999.041867245367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45999.041867245367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45999.041867245367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45999.041867245367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45999.041867245367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45999.041867245367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45999.041867245367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45999.041867245367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45999.041867245367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45999.041867245367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45999.041867245367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45999.041867245367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45999.041867245367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45999.041867245367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45999.041867245367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45999.041867245367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45999.041867245367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45999.041867245367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45999.041867245367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45999.041867245367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45999.041867245367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45999.041867245367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45999.041867245367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45999.041867245367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45999.041867245367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45999.041867245367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45999.041867245367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45999.041867245367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45999.041867245367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45999.041867245367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45999.041867245367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45999.041867245367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45999.041867245367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45999.041867245367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45999.041867245367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45999.041867245367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45999.041867245367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45999.041867245367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45999.041867245367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45999.041867245367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45999.041867245367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45999.041867245367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45999.041867245367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45999.041867245367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45999.041867245367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45999.041867245367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45999.041867245367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45999.041867245367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ref="G66:G129" ca="1" si="2">IFERROR(NOW()-F66,"-")</f>
        <v>45999.041867245367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2"/>
        <v>45999.041867245367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2"/>
        <v>45999.041867245367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45999.041867245367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45999.041867245367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45999.041867245367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45999.041867245367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45999.041867245367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45999.041867245367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45999.041867245367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45999.041867245367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45999.041867245367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45999.041867245367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45999.041867245367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45999.041867245367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45999.041867245367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45999.041867245367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45999.041867245367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45999.041867245367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45999.041867245367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45999.041867245367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45999.041867245367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45999.041867245367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45999.041867245367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45999.041867245367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45999.041867245367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45999.041867245367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45999.041867245367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45999.041867245367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45999.041867245367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45999.041867245367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45999.041867245367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45999.041867245367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45999.041867245367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45999.041867245367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45999.041867245367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45999.041867245367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45999.041867245367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45999.041867245367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45999.041867245367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45999.041867245367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45999.041867245367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45999.041867245367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45999.041867245367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45999.041867245367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45999.041867245367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45999.041867245367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45999.041867245367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45999.041867245367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45999.041867245367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45999.041867245367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45999.041867245367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45999.041867245367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45999.041867245367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45999.041867245367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45999.041867245367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45999.041867245367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45999.041867245367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45999.041867245367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45999.041867245367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45999.041867245367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45999.041867245367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45999.041867245367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45999.041867245367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ref="G130:G193" ca="1" si="3">IFERROR(NOW()-F130,"-")</f>
        <v>45999.041867245367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3"/>
        <v>45999.041867245367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3"/>
        <v>45999.041867245367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45999.041867245367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45999.041867245367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45999.041867245367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45999.041867245367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45999.041867245367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45999.041867245367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45999.041867245367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45999.041867245367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45999.041867245367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45999.041867245367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45999.041867245367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45999.041867245367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45999.041867245367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45999.041867245367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45999.041867245367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45999.041867245367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45999.041867245367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45999.041867245367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45999.041867245367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45999.041867245367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45999.041867245367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45999.041867245367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45999.041867245367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45999.041867245367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45999.041867245367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45999.041867245367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45999.041867245367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45999.041867245367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45999.041867245367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45999.041867245367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45999.041867245367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45999.041867245367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45999.041867245367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45999.041867245367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45999.041867245367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45999.041867245367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45999.041867245367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45999.041867245367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45999.041867245367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45999.041867245367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45999.041867245367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45999.041867245367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45999.041867245367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45999.041867245367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45999.041867245367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45999.041867245367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45999.041867245367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45999.041867245367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45999.041867245367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45999.041867245367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45999.041867245367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45999.041867245367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45999.041867245367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45999.041867245367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45999.041867245367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45999.041867245367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45999.041867245367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45999.041867245367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45999.041867245367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45999.041867245367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45999.041867245367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ref="G194:G257" ca="1" si="4">IFERROR(NOW()-F194,"-")</f>
        <v>45999.041867245367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4"/>
        <v>45999.041867245367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4"/>
        <v>45999.041867245367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45999.041867245367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45999.041867245367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45999.041867245367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45999.041867245367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45999.041867245367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45999.041867245367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45999.041867245367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45999.041867245367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45999.041867245367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45999.041867245367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45999.041867245367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45999.041867245367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45999.041867245367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45999.041867245367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45999.041867245367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45999.041867245367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45999.041867245367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45999.041867245367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45999.041867245367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45999.041867245367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45999.041867245367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45999.041867245367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45999.041867245367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45999.041867245367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45999.041867245367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45999.041867245367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45999.041867245367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45999.041867245367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45999.041867245367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45999.041867245367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45999.041867245367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45999.041867245367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45999.041867245367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45999.041867245367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45999.041867245367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45999.041867245367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45999.041867245367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45999.041867245367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45999.041867245367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45999.041867245367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45999.041867245367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45999.041867245367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45999.041867245367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45999.041867245367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45999.041867245367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45999.041867245367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45999.041867245367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45999.041867245367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45999.041867245367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45999.041867245367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45999.041867245367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45999.041867245367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45999.041867245367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45999.041867245367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45999.041867245367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45999.041867245367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45999.041867245367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45999.041867245367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45999.041867245367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45999.041867245367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45999.041867245367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ref="G258:G321" ca="1" si="5">IFERROR(NOW()-F258,"-")</f>
        <v>45999.041867245367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5"/>
        <v>45999.041867245367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5"/>
        <v>45999.041867245367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45999.041867245367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45999.041867245367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45999.041867245367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45999.041867245367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45999.041867245367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45999.041867245367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45999.041867245367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45999.041867245367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45999.041867245367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45999.041867245367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45999.041867245367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45999.041867245367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45999.041867245367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45999.041867245367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45999.041867245367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45999.041867245367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45999.041867245367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45999.041867245367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45999.041867245367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45999.041867245367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45999.041867245367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45999.041867245367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45999.041867245367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45999.041867245367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45999.041867245367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45999.041867245367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45999.041867245367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45999.041867245367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45999.041867245367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45999.041867245367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45999.041867245367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45999.041867245367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45999.041867245367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45999.041867245367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45999.041867245367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45999.041867245367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45999.041867245367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45999.041867245367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45999.041867245367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45999.041867245367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45999.041867245367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45999.041867245367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45999.041867245367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45999.041867245367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45999.041867245367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45999.041867245367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45999.041867245367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45999.041867245367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45999.041867245367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45999.041867245367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45999.041867245367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45999.041867245367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45999.041867245367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45999.041867245367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45999.041867245367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45999.041867245367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45999.041867245367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45999.041867245367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45999.041867245367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45999.041867245367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45999.041867245367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ref="G322:G385" ca="1" si="6">IFERROR(NOW()-F322,"-")</f>
        <v>45999.041867245367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6"/>
        <v>45999.041867245367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6"/>
        <v>45999.041867245367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45999.041867245367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45999.041867245367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45999.041867245367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45999.041867245367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45999.041867245367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45999.041867245367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45999.041867245367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45999.041867245367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45999.041867245367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45999.041867245367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45999.041867245367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45999.041867245367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45999.041867245367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45999.041867245367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45999.041867245367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45999.041867245367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45999.041867245367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45999.041867245367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45999.041867245367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45999.041867245367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45999.041867245367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45999.041867245367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45999.041867245367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45999.041867245367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45999.041867245367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45999.041867245367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45999.041867245367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45999.041867245367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45999.041867245367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45999.041867245367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45999.041867245367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45999.041867245367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45999.041867245367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45999.041867245367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45999.041867245367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45999.041867245367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45999.041867245367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45999.041867245367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45999.041867245367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45999.041867245367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45999.041867245367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45999.041867245367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45999.041867245367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45999.041867245367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45999.041867245367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45999.041867245367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45999.041867245367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45999.041867245367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45999.041867245367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45999.041867245367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45999.041867245367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45999.041867245367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45999.041867245367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45999.041867245367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45999.041867245367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45999.041867245367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45999.041867245367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45999.041867245367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45999.041867245367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45999.041867245367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45999.041867245367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ref="G386:G449" ca="1" si="7">IFERROR(NOW()-F386,"-")</f>
        <v>45999.041867245367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7"/>
        <v>45999.041867245367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7"/>
        <v>45999.041867245367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45999.041867245367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45999.041867245367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45999.041867245367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45999.041867245367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45999.041867245367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45999.041867245367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45999.041867245367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45999.041867245367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45999.041867245367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45999.041867245367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45999.041867245367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45999.041867245367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45999.041867245367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45999.041867245367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45999.041867245367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45999.041867245367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45999.041867245367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45999.041867245367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45999.041867245367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45999.041867245367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45999.041867245367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45999.041867245367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45999.041867245367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45999.041867245367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45999.041867245367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45999.041867245367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45999.041867245367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45999.041867245367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45999.041867245367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45999.041867245367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45999.041867245367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45999.041867245367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45999.041867245367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45999.041867245367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45999.041867245367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45999.041867245367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45999.041867245367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45999.041867245367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45999.041867245367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45999.041867245367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45999.041867245367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45999.041867245367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45999.041867245367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45999.041867245367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45999.041867245367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45999.041867245367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45999.041867245367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45999.041867245367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45999.041867245367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45999.041867245367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45999.041867245367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45999.041867245367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45999.041867245367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45999.041867245367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45999.041867245367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45999.041867245367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45999.041867245367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45999.041867245367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45999.041867245367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45999.041867245367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45999.041867245367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ref="G450:G513" ca="1" si="8">IFERROR(NOW()-F450,"-")</f>
        <v>45999.041867245367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8"/>
        <v>45999.041867245367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8"/>
        <v>45999.041867245367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45999.041867245367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45999.041867245367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45999.041867245367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45999.041867245367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45999.041867245367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45999.041867245367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45999.041867245367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45999.041867245367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45999.041867245367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45999.041867245367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45999.041867245367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45999.041867245367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45999.041867245367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45999.041867245367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45999.041867245367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45999.041867245367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45999.041867245367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45999.041867245367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45999.041867245367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45999.041867245367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45999.041867245367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45999.041867245367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45999.041867245367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45999.041867245367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45999.041867245367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45999.041867245367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45999.041867245367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45999.041867245367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45999.041867245367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45999.041867245367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45999.041867245367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45999.041867245367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45999.041867245367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45999.041867245367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45999.041867245367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45999.041867245367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45999.041867245367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45999.041867245367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45999.041867245367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45999.041867245367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45999.041867245367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45999.041867245367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45999.041867245367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45999.041867245367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45999.041867245367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45999.041867245367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45999.041867245367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45999.041867245367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45999.041867245367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45999.041867245367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45999.041867245367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45999.041867245367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45999.041867245367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45999.041867245367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45999.041867245367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45999.041867245367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45999.041867245367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45999.041867245367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45999.041867245367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45999.041867245367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45999.041867245367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ref="G514:G577" ca="1" si="9">IFERROR(NOW()-F514,"-")</f>
        <v>45999.041867245367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9"/>
        <v>45999.041867245367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9"/>
        <v>45999.041867245367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45999.041867245367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45999.041867245367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45999.041867245367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45999.041867245367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45999.041867245367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45999.041867245367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45999.041867245367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45999.041867245367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45999.041867245367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45999.041867245367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45999.041867245367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45999.041867245367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45999.041867245367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45999.041867245367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45999.041867245367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45999.041867245367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45999.041867245367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45999.041867245367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45999.041867245367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45999.041867245367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45999.041867245367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45999.041867245367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45999.041867245367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45999.041867245367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45999.041867245367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45999.041867245367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45999.041867245367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45999.041867245367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45999.041867245367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45999.041867245367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45999.041867245367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45999.041867245367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45999.041867245367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45999.041867245367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45999.041867245367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45999.041867245367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45999.041867245367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45999.041867245367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45999.041867245367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45999.041867245367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45999.041867245367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45999.041867245367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45999.041867245367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45999.041867245367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45999.041867245367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45999.041867245367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45999.041867245367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45999.041867245367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45999.041867245367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45999.041867245367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45999.041867245367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45999.041867245367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45999.041867245367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45999.041867245367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45999.041867245367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45999.041867245367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45999.041867245367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45999.041867245367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45999.041867245367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45999.041867245367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45999.041867245367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ref="G578:G641" ca="1" si="10">IFERROR(NOW()-F578,"-")</f>
        <v>45999.041867245367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10"/>
        <v>45999.041867245367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10"/>
        <v>45999.041867245367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45999.041867245367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45999.041867245367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45999.041867245367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45999.041867245367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45999.041867245367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45999.041867245367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45999.041867245367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45999.041867245367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45999.041867245367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45999.041867245367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45999.041867245367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45999.041867245367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45999.041867245367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45999.041867245367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45999.041867245367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45999.041867245367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45999.041867245367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45999.041867245367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45999.041867245367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45999.041867245367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45999.041867245367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45999.041867245367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45999.041867245367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45999.041867245367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45999.041867245367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45999.041867245367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45999.041867245367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45999.041867245367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45999.041867245367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45999.041867245367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45999.041867245367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45999.041867245367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45999.041867245367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45999.041867245367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45999.041867245367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45999.041867245367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45999.041867245367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45999.041867245367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45999.041867245367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45999.041867245367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45999.041867245367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45999.041867245367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45999.041867245367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45999.041867245367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45999.041867245367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45999.041867245367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45999.041867245367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45999.041867245367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45999.041867245367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45999.041867245367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45999.041867245367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45999.041867245367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45999.041867245367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45999.041867245367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45999.041867245367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45999.041867245367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45999.041867245367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45999.041867245367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45999.041867245367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45999.041867245367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45999.041867245367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ref="G642:G705" ca="1" si="11">IFERROR(NOW()-F642,"-")</f>
        <v>45999.041867245367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1"/>
        <v>45999.041867245367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1"/>
        <v>45999.041867245367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45999.041867245367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45999.041867245367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45999.041867245367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45999.041867245367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45999.041867245367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45999.041867245367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45999.041867245367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45999.041867245367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45999.041867245367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45999.041867245367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45999.041867245367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45999.041867245367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45999.041867245367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45999.041867245367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45999.041867245367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45999.041867245367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45999.041867245367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45999.041867245367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45999.041867245367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45999.041867245367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45999.041867245367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45999.041867245367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45999.041867245367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45999.041867245367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45999.041867245367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45999.041867245367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45999.041867245367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45999.041867245367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45999.041867245367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45999.041867245367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45999.041867245367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45999.041867245367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45999.041867245367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45999.041867245367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45999.041867245367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45999.041867245367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45999.041867245367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45999.041867245367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45999.041867245367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45999.041867245367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45999.041867245367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45999.041867245367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45999.041867245367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45999.041867245367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45999.041867245367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45999.041867245367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45999.041867245367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45999.041867245367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45999.041867245367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45999.041867245367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45999.041867245367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45999.041867245367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45999.041867245367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45999.041867245367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45999.041867245367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45999.041867245367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45999.041867245367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45999.041867245367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45999.041867245367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45999.041867245367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45999.041867245367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ref="G706:G769" ca="1" si="12">IFERROR(NOW()-F706,"-")</f>
        <v>45999.041867245367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2"/>
        <v>45999.041867245367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2"/>
        <v>45999.041867245367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45999.041867245367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45999.041867245367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45999.041867245367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45999.041867245367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45999.041867245367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45999.041867245367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45999.041867245367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45999.041867245367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45999.041867245367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45999.041867245367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45999.041867245367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45999.041867245367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45999.041867245367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45999.041867245367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45999.041867245367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45999.041867245367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45999.041867245367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45999.041867245367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45999.041867245367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45999.041867245367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45999.041867245367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45999.041867245367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45999.041867245367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45999.041867245367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45999.041867245367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45999.041867245367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45999.041867245367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45999.041867245367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45999.041867245367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45999.041867245367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45999.041867245367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45999.041867245367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45999.041867245367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45999.041867245367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45999.041867245367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45999.041867245367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45999.041867245367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45999.041867245367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45999.041867245367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45999.041867245367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45999.041867245367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45999.041867245367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45999.041867245367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45999.041867245367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45999.041867245367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45999.041867245367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45999.041867245367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45999.041867245367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45999.041867245367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45999.041867245367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45999.041867245367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45999.041867245367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45999.041867245367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45999.041867245367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45999.041867245367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45999.041867245367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45999.041867245367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45999.041867245367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45999.041867245367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45999.041867245367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45999.041867245367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ref="G770:G833" ca="1" si="13">IFERROR(NOW()-F770,"-")</f>
        <v>45999.041867245367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3"/>
        <v>45999.041867245367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3"/>
        <v>45999.041867245367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45999.041867245367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45999.041867245367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45999.041867245367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45999.041867245367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45999.041867245367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45999.041867245367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45999.041867245367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45999.041867245367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45999.041867245367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45999.041867245367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45999.041867245367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45999.041867245367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45999.041867245367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45999.041867245367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45999.041867245367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45999.041867245367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45999.041867245367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45999.041867245367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45999.041867245367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45999.041867245367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45999.041867245367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45999.041867245367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45999.041867245367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45999.041867245367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45999.041867245367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45999.041867245367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45999.041867245367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45999.041867245367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45999.041867245367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45999.041867245367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45999.041867245367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45999.041867245367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45999.041867245367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45999.041867245367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45999.041867245367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45999.041867245367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45999.041867245367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45999.041867245367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45999.041867245367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45999.041867245367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45999.041867245367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45999.041867245367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45999.041867245367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45999.041867245367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45999.041867245367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45999.041867245367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45999.041867245367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45999.041867245367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45999.041867245367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45999.041867245367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45999.041867245367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45999.041867245367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45999.041867245367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45999.041867245367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45999.041867245367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45999.041867245367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45999.041867245367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45999.041867245367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45999.041867245367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45999.041867245367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45999.041867245367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ref="G834:G897" ca="1" si="14">IFERROR(NOW()-F834,"-")</f>
        <v>45999.041867245367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4"/>
        <v>45999.041867245367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4"/>
        <v>45999.041867245367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45999.041867245367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45999.041867245367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45999.041867245367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45999.041867245367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45999.041867245367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45999.041867245367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45999.041867245367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45999.041867245367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45999.041867245367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45999.041867245367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45999.041867245367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45999.041867245367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45999.041867245367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45999.041867245367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45999.041867245367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45999.041867245367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45999.041867245367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45999.041867245367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45999.041867245367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45999.041867245367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45999.041867245367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45999.041867245367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45999.041867245367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45999.041867245367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45999.041867245367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45999.041867245367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45999.041867245367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45999.041867245367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45999.041867245367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45999.041867245367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45999.041867245367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45999.041867245367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45999.041867245367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45999.041867245367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45999.041867245367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45999.041867245367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45999.041867245367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45999.041867245367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45999.041867245367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45999.041867245367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45999.041867245367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45999.041867245367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45999.041867245367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45999.041867245367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45999.041867245367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45999.041867245367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45999.041867245367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45999.041867245367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45999.041867245367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45999.041867245367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45999.041867245367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45999.041867245367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45999.041867245367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45999.041867245367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45999.041867245367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45999.041867245367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45999.041867245367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45999.041867245367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45999.041867245367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45999.041867245367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45999.041867245367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ref="G898:G912" ca="1" si="15">IFERROR(NOW()-F898,"-")</f>
        <v>45999.041867245367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5"/>
        <v>45999.041867245367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5"/>
        <v>45999.041867245367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45999.041867245367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45999.041867245367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45999.041867245367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45999.041867245367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45999.041867245367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45999.041867245367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45999.041867245367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45999.041867245367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45999.041867245367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45999.041867245367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45999.041867245367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45999.041867245367</v>
      </c>
      <c r="H912" s="22"/>
      <c r="I912" s="19" t="str">
        <f>IFERROR(VLOOKUP(D912,DB!A:F,6,0),"")</f>
        <v/>
      </c>
      <c r="J912" s="18" t="str">
        <f>IFERROR(VLOOKUP(D912,DB!A:G,7,0),"")</f>
        <v/>
      </c>
      <c r="K912" s="42"/>
      <c r="L912" s="23" t="str">
        <f>IFERROR(VLOOKUP(D912,DB!A:I,9,0),"")</f>
        <v/>
      </c>
    </row>
  </sheetData>
  <dataValidations count="2">
    <dataValidation allowBlank="1" showInputMessage="1" showErrorMessage="1" sqref="E1" xr:uid="{5914219A-CB83-432D-936A-CC0CB6F3982A}"/>
    <dataValidation type="list" allowBlank="1" showInputMessage="1" showErrorMessage="1" sqref="E2:E9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295.56114965277084</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39111</v>
      </c>
      <c r="F3" s="91">
        <v>45997.533333333333</v>
      </c>
      <c r="G3" s="92">
        <f t="shared" ref="G3:G44" ca="1" si="0">IFERROR(NOW()-F3,"")</f>
        <v>1.5085339120341814</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0.24772372684674338</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45999.041867245367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45999.041867245367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45999.041867245367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45999.041867245367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45999.041867245367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45999.041867245367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45999.041867245367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45999.041867245367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45999.041867245367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45999.041867245367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45999.041867245367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45999.041867245367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45999.041867245367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45999.041867245367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45999.041867245367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45999.041867245367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45999.041867245367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45999.041867245367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45999.041867245367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45999.041867245367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45999.041867245367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45999.041867245367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45999.041867245367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45999.041867245367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45999.041867245367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45999.041867245367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45999.041867245367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45999.041867245367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45999.041867245367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45999.041867245367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45999.041867245367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45999.041867245367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45999.041867245367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45999.041867245367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45999.041867245367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45999.041867245367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45999.041867245367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45999.041867245367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45999.041867245367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45999.041867245367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45999.041867245367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45999.041867245367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45999.041867245367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45999.041867245367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45999.041867245367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45999.041867245367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45999.041867245367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45999.041867245367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45999.041867245367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45999.041867245367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45999.041867245367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45999.041867245367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45999.041867245367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45999.041867245367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45999.041867245367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45999.041867245367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45999.041867245367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45999.041867245367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45999.041867245367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45999.041867245367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45999.041867245367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45999.041867245367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45999.041867245367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45999.041867245367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45999.041867245367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45999.041867245367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45999.041867245367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45999.041867245367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45999.041867245367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45999.041867245367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45999.041867245367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45999.041867245367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45999.041867245367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45999.041867245367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45999.041867245367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45999.041867245367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45999.041867245367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45999.041867245367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45999.041867245367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45999.041867245367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45999.041867245367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45999.041867245367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45999.041867245367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45999.041867245367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45999.041867245367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45999.041867245367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45999.041867245367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45999.041867245367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45999.041867245367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45999.041867245367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45999.041867245367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45999.041867245367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45999.041867245367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45999.041867245367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45999.041867245367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45999.041867245367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45999.041867245367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45999.041867245367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45999.041867245367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45999.041867245367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45999.041867245367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45999.041867245367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45999.041867245367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45999.041867245367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45999.041867245367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45999.041867245367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45999.041867245367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45999.041867245367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45999.041867245367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45999.041867245367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45999.041867245367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45999.041867245367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45999.041867245367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45999.041867245367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45999.041867245367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45999.041867245367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45999.041867245367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45999.041867245367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45999.041867245367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45999.041867245367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45999.041867245367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45999.041867245367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45999.041867245367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45999.041867245367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45999.041867245367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45999.041867245367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45999.041867245367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45999.041867245367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45999.041867245367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45999.041867245367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45999.041867245367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45999.041867245367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45999.041867245367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45999.041867245367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45999.041867245367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45999.041867245367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45999.041867245367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45999.041867245367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45999.041867245367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45999.041867245367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45999.041867245367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45999.041867245367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45999.041867245367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45999.041867245367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45999.041867245367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45999.041867245367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45999.041867245367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45999.041867245367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45999.041867245367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45999.041867245367</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abSelected="1" workbookViewId="0">
      <selection activeCell="A9" sqref="A9:X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107.20980706017872</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39111</v>
      </c>
      <c r="F3" s="38">
        <v>45926.188877314817</v>
      </c>
      <c r="G3" s="102">
        <f t="shared" ref="G3" ca="1" si="0">IFERROR(NOW()-F3,"")</f>
        <v>72.852989930550393</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39111</v>
      </c>
      <c r="F4" s="104">
        <v>45948.661111111112</v>
      </c>
      <c r="G4" s="105">
        <f t="shared" ref="G4" ca="1" si="1">IFERROR(NOW()-F4,"")</f>
        <v>50.380756134254625</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17.668568634253461</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1.9343788194382796</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39111</v>
      </c>
      <c r="F7" s="38">
        <v>45998.467928240738</v>
      </c>
      <c r="G7" s="131">
        <f ca="1">IFERROR(NOW()-F7,"")</f>
        <v>0.57393877315189457</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39111</v>
      </c>
      <c r="F8" s="38">
        <v>45998.699166666665</v>
      </c>
      <c r="G8" s="131">
        <f ca="1">IFERROR(NOW()-F8,"")</f>
        <v>0.34270034722430864</v>
      </c>
      <c r="H8" s="38">
        <v>45998.687361111108</v>
      </c>
      <c r="I8" s="37" t="str">
        <f>IFERROR(VLOOKUP(D8,DB!A:F,6,0),"")</f>
        <v>SCECO</v>
      </c>
      <c r="J8" s="37" t="str">
        <f>IFERROR(VLOOKUP(D8,DB!A:G,7,0),"")</f>
        <v>Vandalized+Dead</v>
      </c>
      <c r="K8" s="37" t="s">
        <v>39144</v>
      </c>
      <c r="L8" s="37" t="str">
        <f>IFERROR(VLOOKUP(D8,DB!A:I,9,0),"")</f>
        <v>Latis</v>
      </c>
    </row>
    <row r="9" spans="1:13">
      <c r="A9" s="37" t="s">
        <v>39145</v>
      </c>
      <c r="B9" s="37" t="s">
        <v>5445</v>
      </c>
      <c r="C9" s="37">
        <v>1</v>
      </c>
      <c r="D9" s="100" t="s">
        <v>32416</v>
      </c>
      <c r="E9" s="37" t="s">
        <v>39106</v>
      </c>
      <c r="F9" s="38">
        <v>45999.006296296298</v>
      </c>
      <c r="G9" s="131">
        <f ca="1">IFERROR(NOW()-F9,"")</f>
        <v>3.5570717591326684E-2</v>
      </c>
      <c r="H9" s="38">
        <v>45998.991527777776</v>
      </c>
      <c r="I9" s="37" t="str">
        <f>IFERROR(VLOOKUP(D9,DB!A:F,6,0),"")</f>
        <v>Generator-SG</v>
      </c>
      <c r="J9" s="37" t="str">
        <f>IFERROR(VLOOKUP(D9,DB!A:G,7,0),"")</f>
        <v>Dead</v>
      </c>
      <c r="K9" s="37" t="s">
        <v>39146</v>
      </c>
      <c r="L9" s="37" t="str">
        <f>IFERROR(VLOOKUP(D9,DB!A:I,9,0),"")</f>
        <v>Latis</v>
      </c>
    </row>
    <row r="10" spans="1:13">
      <c r="A10" s="37"/>
      <c r="B10" s="37" t="str">
        <f>IFERROR(VLOOKUP(D10,DB!A:K,11,0),"")</f>
        <v/>
      </c>
      <c r="C10" s="37"/>
      <c r="D10" s="100"/>
      <c r="E10" s="37"/>
      <c r="F10" s="38"/>
      <c r="G10" s="131">
        <f ca="1">IFERROR(NOW()-F10,"")</f>
        <v>45999.04186701389</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45999.041867245367</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45999.041867245367</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45999.041867245367</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45999.041867245367</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45999.041867245367</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45999.041867245367</v>
      </c>
      <c r="H16" s="38"/>
      <c r="I16" s="37" t="str">
        <f>IFERROR(VLOOKUP(D16,DB!A:F,6,0),"")</f>
        <v/>
      </c>
      <c r="J16" s="37" t="str">
        <f>IFERROR(VLOOKUP(D16,DB!A:G,7,0),"")</f>
        <v/>
      </c>
      <c r="K16" s="37"/>
      <c r="L16" s="37" t="str">
        <f>IFERROR(VLOOKUP(D16,DB!A:I,9,0),"")</f>
        <v/>
      </c>
    </row>
    <row r="17" spans="1:12">
      <c r="A17" s="100"/>
      <c r="B17" s="100" t="str">
        <f>IFERROR(VLOOKUP(D17,DB!A:K,11,0),"")</f>
        <v/>
      </c>
      <c r="C17" s="100"/>
      <c r="D17" s="100"/>
      <c r="E17" s="100"/>
      <c r="F17" s="132"/>
      <c r="G17" s="102">
        <f ca="1">IFERROR(NOW()-F17,"")</f>
        <v>45999.041867245367</v>
      </c>
      <c r="H17" s="132"/>
      <c r="I17" s="100" t="str">
        <f>IFERROR(VLOOKUP(D17,DB!A:F,6,0),"")</f>
        <v/>
      </c>
      <c r="J17" s="100" t="str">
        <f>IFERROR(VLOOKUP(D17,DB!A:G,7,0),"")</f>
        <v/>
      </c>
      <c r="K17" s="100"/>
      <c r="L17" s="100" t="str">
        <f>IFERROR(VLOOKUP(D17,DB!A:I,9,0),"")</f>
        <v/>
      </c>
    </row>
    <row r="18" spans="1:12">
      <c r="A18" s="37"/>
      <c r="B18" s="37" t="str">
        <f>IFERROR(VLOOKUP(D18,DB!A:K,11,0),"")</f>
        <v/>
      </c>
      <c r="C18" s="37"/>
      <c r="D18" s="37"/>
      <c r="E18" s="37"/>
      <c r="F18" s="38"/>
      <c r="G18" s="131">
        <f ca="1">IFERROR(NOW()-F18,"")</f>
        <v>45999.041867245367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45999.041867245367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45999.041867245367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45999.041867245367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45999.041867245367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45999.041867245367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45999.041867245367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45999.041867245367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45999.041867245367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45999.041867245367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45999.041867245367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45999.041867245367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45999.041867245367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45999.041867245367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45999.041867245367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45999.041867245367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45999.041867245367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45999.041867245367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45999.041867245367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45999.041867245367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45999.041867245367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45999.041867245367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45999.041867245367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45999.041867245367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45999.041867245367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45999.041867245367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45999.041867245367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45999.041867245367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45999.041867245367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45999.041867245367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45999.041867245367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45999.041867245367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45999.041867245367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45999.041867245367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45999.041867245367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45999.041867245367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45999.041867245367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45999.041867245367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45999.041867245367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45999.041867245367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45999.041867245367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45999.041867245367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45999.041867245367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45999.041867245367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45999.041867245367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45999.041867245367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45999.041867245367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45999.041867245367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45999.041867245367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45999.041867245367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45999.041867245367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45999.041867245367</v>
      </c>
      <c r="H69" s="38"/>
      <c r="I69" s="37" t="str">
        <f>IFERROR(VLOOKUP(D69,DB!A:F,6,0),"")</f>
        <v/>
      </c>
      <c r="J69" s="37" t="str">
        <f>IFERROR(VLOOKUP(D69,DB!A:G,7,0),"")</f>
        <v/>
      </c>
      <c r="K69" s="37"/>
      <c r="L69" s="37"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1</v>
      </c>
      <c r="D2" s="115" t="s">
        <v>34820</v>
      </c>
      <c r="E2" s="138" t="s">
        <v>39106</v>
      </c>
      <c r="F2" s="117">
        <v>45998.987719907411</v>
      </c>
      <c r="G2" s="72">
        <f t="shared" ref="G2:G29" ca="1" si="0">IFERROR(NOW()-F2,"-")</f>
        <v>5.4147337956237607E-2</v>
      </c>
      <c r="H2" s="117">
        <v>45998.982118055559</v>
      </c>
      <c r="I2" s="115" t="str">
        <f>IFERROR(VLOOKUP(D2,DB!A:F,6,0),"")</f>
        <v>Generator-SG</v>
      </c>
      <c r="J2" s="115" t="str">
        <f>IFERROR(VLOOKUP(D2,DB!A:G,7,0),"")</f>
        <v>Good</v>
      </c>
      <c r="K2" s="118" t="s">
        <v>39148</v>
      </c>
      <c r="L2" s="133" t="str">
        <f>IFERROR(VLOOKUP(D2,DB!A:I,9,0),"")</f>
        <v>Latis</v>
      </c>
    </row>
    <row r="3" spans="1:16382" ht="31.5" customHeight="1">
      <c r="A3" s="114"/>
      <c r="B3" s="115" t="str">
        <f>IFERROR(VLOOKUP(D3,DB!A:K,11,0),"")</f>
        <v/>
      </c>
      <c r="C3" s="116"/>
      <c r="D3" s="115"/>
      <c r="E3" s="138"/>
      <c r="F3" s="117"/>
      <c r="G3" s="72">
        <f t="shared" ca="1" si="0"/>
        <v>45999.041867245367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45999.041867245367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45999.041867245367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45999.041867245367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45999.041867245367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45999.041867245367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45999.041867245367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45999.041867245367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45999.041867245367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45999.041867245367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45999.041867245367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45999.041867245367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45999.041867245367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45999.041867245367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45999.041867245367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45999.041867245367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45999.041867245367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45999.041867245367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45999.041867245367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45999.041867245367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45999.041867245367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45999.041867245367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45999.041867245367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45999.041867245367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45999.041867245367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45999.041867245367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45999.041867245367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ref="G30:G93" ca="1" si="1">IFERROR(NOW()-F30,"-")</f>
        <v>45999.041867245367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45999.041867245367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45999.041867245367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45999.041867245367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45999.041867245367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45999.041867245367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45999.041867245367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45999.041867245367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45999.041867245367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45999.041867245367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45999.041867245367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45999.041867245367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45999.041867245367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45999.041867245367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45999.041867245367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45999.041867245367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45999.041867245367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45999.041867245367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45999.041867245367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45999.041867245367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45999.041867245367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45999.041867245367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45999.041867245367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45999.041867245367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45999.041867245367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45999.041867245367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45999.041867245367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45999.041867245367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45999.041867245367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45999.041867245367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45999.041867245367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45999.041867245367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45999.041867245367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45999.041867245367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45999.041867245367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45999.041867245367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45999.041867245367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45999.041867245367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45999.041867245367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45999.041867245367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45999.041867245367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45999.041867245367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45999.041867245367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45999.041867245367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45999.041867245367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45999.041867245367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45999.041867245367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45999.041867245367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45999.041867245367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45999.041867245367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45999.041867245367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45999.041867245367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45999.041867245367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45999.041867245367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45999.041867245367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45999.041867245367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45999.041867245367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45999.041867245367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45999.041867245367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45999.041867245367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45999.041867245367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45999.041867245367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45999.041867245367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45999.041867245367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ref="G94:G157" ca="1" si="2">IFERROR(NOW()-F94,"-")</f>
        <v>45999.041867245367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45999.041867245367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45999.041867245367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45999.041867245367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45999.041867245367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45999.041867245367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45999.041867245367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45999.041867245367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45999.041867245367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45999.041867245367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45999.041867245367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45999.041867245367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45999.041867245367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45999.041867245367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45999.041867245367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45999.041867245367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45999.041867245367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45999.041867245367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45999.041867245367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45999.041867245367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45999.041867245367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45999.041867245367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45999.041867245367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45999.041867245367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45999.041867245367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45999.041867245367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45999.041867245367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45999.041867245367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45999.041867245367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45999.041867245367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45999.041867245367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45999.041867245367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45999.041867245367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45999.041867245367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45999.041867245367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45999.041867245367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45999.041867245367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45999.041867245367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45999.041867245367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45999.041867245367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45999.041867245367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45999.041867245367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45999.041867245367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45999.041867245367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45999.041867245367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45999.041867245367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45999.041867245367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45999.041867245367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45999.041867245367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45999.041867245367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45999.041867245367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45999.041867245367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45999.041867245367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45999.041867245367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45999.041867245367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45999.041867245367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45999.041867245367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45999.041867245367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45999.041867245367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45999.041867245367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45999.041867245367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45999.041867245367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45999.041867245367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45999.041867245367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ref="G158:G221" ca="1" si="3">IFERROR(NOW()-F158,"-")</f>
        <v>45999.041867245367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45999.041867245367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45999.041867245367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45999.041867245367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45999.041867245367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45999.041867245367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45999.041867245367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45999.041867245367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45999.041867245367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45999.041867245367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45999.041867245367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45999.041867245367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45999.041867245367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45999.041867245367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45999.041867245367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45999.041867245367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45999.041867245367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45999.041867245367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45999.041867245367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45999.041867245367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45999.041867245367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45999.041867245367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45999.041867245367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45999.041867245367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45999.041867245367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45999.041867245367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45999.041867245367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45999.041867245367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45999.041867245367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45999.041867245367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45999.041867245367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45999.041867245367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45999.041867245367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45999.041867245367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45999.041867245367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45999.041867245367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45999.041867245367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45999.041867245367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45999.041867245367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45999.041867245367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45999.041867245367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45999.041867245367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45999.041867245367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45999.041867245367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45999.041867245367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45999.041867245367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45999.041867245367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45999.041867245367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45999.041867245367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45999.041867245367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45999.041867245367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45999.041867245367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45999.041867245367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45999.041867245367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45999.041867245367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45999.041867245367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45999.041867245367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45999.041867245367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45999.041867245367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45999.041867245367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45999.041867245367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45999.041867245367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45999.041867245367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45999.041867245367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ref="G222:G285" ca="1" si="4">IFERROR(NOW()-F222,"-")</f>
        <v>45999.041867245367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45999.041867245367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45999.041867245367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45999.041867245367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45999.041867245367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45999.041867245367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45999.041867245367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45999.041867245367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45999.041867245367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45999.041867245367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45999.041867245367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45999.041867245367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45999.041867245367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45999.041867245367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45999.041867245367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45999.041867245367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45999.041867245367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45999.041867245367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45999.041867245367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45999.041867245367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45999.041867245367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45999.041867245367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45999.041867245367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45999.041867245367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45999.041867245367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45999.041867245367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45999.041867245367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45999.041867245367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45999.041867245367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45999.041867245367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45999.041867245367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45999.041867245367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45999.041867245367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45999.041867245367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45999.041867245367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45999.041867245367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45999.041867245367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45999.041867245367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45999.041867245367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45999.041867245367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45999.041867245367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45999.041867245367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45999.041867245367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45999.041867245367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45999.041867245367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45999.041867245367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45999.041867245367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45999.041867245367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45999.041867245367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45999.041867245367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45999.041867245367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45999.041867245367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45999.041867245367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45999.041867245367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45999.041867245367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45999.041867245367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45999.041867245367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45999.041867245367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45999.041867245367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45999.041867245367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45999.041867245367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45999.041867245367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45999.041867245367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45999.041867245367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ref="G286:G349" ca="1" si="5">IFERROR(NOW()-F286,"-")</f>
        <v>45999.041867245367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45999.041867245367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45999.041867245367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45999.041867245367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45999.041867245367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45999.041867245367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45999.041867245367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45999.041867245367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45999.041867245367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45999.041867245367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45999.041867245367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45999.041867245367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45999.041867245367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45999.041867245367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45999.041867245367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45999.041867245367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45999.041867245367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45999.041867245367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45999.041867245367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45999.041867245367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45999.041867245367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45999.041867245367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45999.041867245367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45999.041867245367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45999.041867245367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45999.041867245367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45999.041867245367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45999.041867245367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45999.041867245367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45999.041867245367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45999.041867245367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45999.041867245367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45999.041867245367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45999.041867245367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45999.041867245367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45999.041867245367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45999.041867245367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45999.041867245367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45999.041867245367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45999.041867245367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45999.041867245367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45999.041867245367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45999.041867245367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45999.041867245367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45999.041867245367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45999.041867245367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45999.041867245367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45999.041867245367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45999.041867245367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45999.041867245367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45999.041867245367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45999.041867245367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45999.041867245367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45999.041867245367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45999.041867245367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45999.041867245367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45999.041867245367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45999.041867245367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45999.041867245367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45999.041867245367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45999.041867245367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45999.041867245367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45999.041867245367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45999.041867245367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ref="G350:G413" ca="1" si="6">IFERROR(NOW()-F350,"-")</f>
        <v>45999.041867245367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45999.041867245367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45999.041867245367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45999.041867245367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45999.041867245367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45999.041867245367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45999.041867245367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45999.041867245367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45999.041867245367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45999.041867245367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45999.041867245367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45999.041867245367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45999.041867245367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45999.041867245367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45999.041867245367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45999.041867245367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45999.041867245367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45999.041867245367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45999.041867245367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45999.041867245367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45999.041867245367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45999.041867245367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45999.041867245367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45999.041867245367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45999.041867245367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45999.041867245367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45999.041867245367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45999.041867245367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45999.041867245367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45999.041867245367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45999.041867245367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45999.041867245367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45999.041867245367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45999.041867245367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45999.041867245367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45999.041867245367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45999.041867245367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45999.041867245367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45999.041867245367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45999.041867245367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45999.041867245367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45999.041867245367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45999.041867245367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45999.041867245367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45999.041867245367</v>
      </c>
      <c r="H394" s="117"/>
      <c r="I394" s="115" t="str">
        <f>IFERROR(VLOOKUP(D394,DB!A:F,6,0),"")</f>
        <v/>
      </c>
      <c r="J394" s="115" t="str">
        <f>IFERROR(VLOOKUP(D394,DB!A:G,7,0),"")</f>
        <v/>
      </c>
      <c r="K394" s="118"/>
      <c r="L394" s="133" t="str">
        <f>IFERROR(VLOOKUP(D394,DB!A:I,9,0),"")</f>
        <v/>
      </c>
    </row>
    <row r="395" spans="1:12" ht="31.5" customHeight="1">
      <c r="A395" s="139"/>
      <c r="B395" s="140" t="str">
        <f>IFERROR(VLOOKUP(D395,DB!A:K,11,0),"")</f>
        <v/>
      </c>
      <c r="C395" s="141"/>
      <c r="D395" s="140"/>
      <c r="E395" s="138"/>
      <c r="F395" s="142"/>
      <c r="G395" s="143">
        <f t="shared" ca="1" si="6"/>
        <v>45999.041867245367</v>
      </c>
      <c r="H395" s="142"/>
      <c r="I395" s="140" t="str">
        <f>IFERROR(VLOOKUP(D395,DB!A:F,6,0),"")</f>
        <v/>
      </c>
      <c r="J395" s="140" t="str">
        <f>IFERROR(VLOOKUP(D395,DB!A:G,7,0),"")</f>
        <v/>
      </c>
      <c r="K395" s="144"/>
      <c r="L395" s="145" t="str">
        <f>IFERROR(VLOOKUP(D395,DB!A:I,9,0),"")</f>
        <v/>
      </c>
    </row>
  </sheetData>
  <dataValidations count="2">
    <dataValidation allowBlank="1" showInputMessage="1" showErrorMessage="1" sqref="E1" xr:uid="{9E1BC488-8814-4F8A-8DBE-742B3278AB71}"/>
    <dataValidation type="list" allowBlank="1" showInputMessage="1" showErrorMessage="1" sqref="E2:E3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2025-12-07T22:02:22Z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